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N:\CISAT\CISAT-Shares\VCWE\Project Development\2016\CEDS_DMME_GIS\Results\"/>
    </mc:Choice>
  </mc:AlternateContent>
  <bookViews>
    <workbookView xWindow="240" yWindow="195" windowWidth="48360" windowHeight="16545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3" i="1" l="1"/>
  <c r="X4" i="1"/>
  <c r="X5" i="1"/>
  <c r="X6" i="1"/>
  <c r="X2" i="1"/>
  <c r="W3" i="1"/>
  <c r="W4" i="1"/>
  <c r="W5" i="1"/>
  <c r="W6" i="1"/>
  <c r="W2" i="1"/>
  <c r="T3" i="1"/>
  <c r="U3" i="1"/>
  <c r="V3" i="1"/>
  <c r="T4" i="1"/>
  <c r="U4" i="1"/>
  <c r="V4" i="1"/>
  <c r="T5" i="1"/>
  <c r="U5" i="1"/>
  <c r="V5" i="1"/>
  <c r="T6" i="1"/>
  <c r="U6" i="1"/>
  <c r="V6" i="1"/>
  <c r="T2" i="1"/>
  <c r="U2" i="1"/>
  <c r="V2" i="1"/>
</calcChain>
</file>

<file path=xl/sharedStrings.xml><?xml version="1.0" encoding="utf-8"?>
<sst xmlns="http://schemas.openxmlformats.org/spreadsheetml/2006/main" count="126" uniqueCount="90">
  <si>
    <t>DGS_Record</t>
  </si>
  <si>
    <t>Name</t>
  </si>
  <si>
    <t>Address</t>
  </si>
  <si>
    <t>City</t>
  </si>
  <si>
    <t>Use_Type</t>
  </si>
  <si>
    <t>Latitude</t>
  </si>
  <si>
    <t>Longitude</t>
  </si>
  <si>
    <t>County_City</t>
  </si>
  <si>
    <t>Managing_Agency</t>
  </si>
  <si>
    <t>P0000442</t>
  </si>
  <si>
    <t>DGIF Buller Hatchery Smyth Co</t>
  </si>
  <si>
    <t>Hatchery</t>
  </si>
  <si>
    <t>Smyth County - 173</t>
  </si>
  <si>
    <t>Game &amp; Inland Fisheries, Dept of (DGIF) -403</t>
  </si>
  <si>
    <t>P0000397</t>
  </si>
  <si>
    <t>DGIF Coursey Springs Fish Hatchery Bath Co</t>
  </si>
  <si>
    <t>Millboro</t>
  </si>
  <si>
    <t>24460-9510</t>
  </si>
  <si>
    <t>Bath County - 017</t>
  </si>
  <si>
    <t>P0000447</t>
  </si>
  <si>
    <t>DGIF Front Royal Cult Station Warren Co</t>
  </si>
  <si>
    <t>Warren County - 187</t>
  </si>
  <si>
    <t>P0000418</t>
  </si>
  <si>
    <t>DGIF King &amp; Queen Hatchery King &amp; Queen Co</t>
  </si>
  <si>
    <t>Stevensville</t>
  </si>
  <si>
    <t>King and Queen County - 097</t>
  </si>
  <si>
    <t>P0000443</t>
  </si>
  <si>
    <t>DGIF Marion Fish Hatchery Smyth Co</t>
  </si>
  <si>
    <t>Marion</t>
  </si>
  <si>
    <t>24354-9801</t>
  </si>
  <si>
    <t>P0000427</t>
  </si>
  <si>
    <t>DGIF Montebello Hatchery Nelson Co</t>
  </si>
  <si>
    <t>Montebello</t>
  </si>
  <si>
    <t>Nelson County - 125</t>
  </si>
  <si>
    <t>P0022370</t>
  </si>
  <si>
    <t>DGIF Paint Bank Fish Hatchery Craig County</t>
  </si>
  <si>
    <t>Craig County - 045</t>
  </si>
  <si>
    <t>P0000401</t>
  </si>
  <si>
    <t>DGIF V Thomas Bass Hatchery Campbell Co</t>
  </si>
  <si>
    <t>Brookneal</t>
  </si>
  <si>
    <t>Campbell County - 031</t>
  </si>
  <si>
    <t>P0022372</t>
  </si>
  <si>
    <t>DGIF Wytheville Fish Hatchery Wythe County</t>
  </si>
  <si>
    <t>Wythe County - 197</t>
  </si>
  <si>
    <t>GIS</t>
  </si>
  <si>
    <t>http://www.dgif.virginia.gov/fishing/stocking/hatcheries.asp</t>
  </si>
  <si>
    <t>1724 Buller Hatchery Rd</t>
  </si>
  <si>
    <t>300 Hatchery Lane</t>
  </si>
  <si>
    <t>3957 Mountain Rd</t>
  </si>
  <si>
    <t>Strasburg</t>
  </si>
  <si>
    <t>1318 Fish Hatchery Rd</t>
  </si>
  <si>
    <t>1796 VA-16</t>
  </si>
  <si>
    <t>359 Fish Hatchery Lane</t>
  </si>
  <si>
    <t>VA-311</t>
  </si>
  <si>
    <t>Paint Bank</t>
  </si>
  <si>
    <t>125 Radio Rd</t>
  </si>
  <si>
    <t>1260 Red Hollow Rd</t>
  </si>
  <si>
    <t>Max Meadows</t>
  </si>
  <si>
    <t>GIS Acres</t>
  </si>
  <si>
    <t>Annual kWh</t>
  </si>
  <si>
    <t>Open Area Acres</t>
  </si>
  <si>
    <t>Service Territory</t>
  </si>
  <si>
    <t>ApCo</t>
  </si>
  <si>
    <t>BARC</t>
  </si>
  <si>
    <t>Rappahannock</t>
  </si>
  <si>
    <t>Dominion</t>
  </si>
  <si>
    <t>Central Virginia</t>
  </si>
  <si>
    <t>Craig Botetourt</t>
  </si>
  <si>
    <t>Annual Solar Insolation</t>
  </si>
  <si>
    <t>Notes</t>
  </si>
  <si>
    <t>Severe slopes and land in use on site. Forested</t>
  </si>
  <si>
    <t>xx</t>
  </si>
  <si>
    <t>Selected</t>
  </si>
  <si>
    <t>No</t>
  </si>
  <si>
    <t>Missing Parcel ownership info, Slopes and land is in use</t>
  </si>
  <si>
    <t>DGS Acres</t>
  </si>
  <si>
    <t>Forest, land used and steep slopes</t>
  </si>
  <si>
    <t>Forested, slopes, no open area</t>
  </si>
  <si>
    <t>Mostly forested parcel</t>
  </si>
  <si>
    <t>Mostly forested, not enough open area</t>
  </si>
  <si>
    <t>Mostly forested, not enough open area, too small parcel</t>
  </si>
  <si>
    <t>Roof Sq footage 36,081</t>
  </si>
  <si>
    <t>KW Array to Meet Demand</t>
  </si>
  <si>
    <t>Number of 250 Watt Solar Panels</t>
  </si>
  <si>
    <t>Solar Panel Raw Sq Footage (19sqft)</t>
  </si>
  <si>
    <t>yes</t>
  </si>
  <si>
    <t>MW Convert</t>
  </si>
  <si>
    <t>Acres for Array (8 ac/MW)</t>
  </si>
  <si>
    <t>Zip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</si>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</sst>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"/>
  </numFmts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1" fontId="0" fillId="0" borderId="0" xfId="0" applyNumberFormat="1" applyAlignment="1">
      <alignment horizontal="center" wrapText="1"/>
    </xf>
    <xf numFmtId="3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 wrapText="1"/>
    </xf>
    <xf numFmtId="0" fontId="0" fillId="0" borderId="0" xfId="0" applyAlignment="1">
      <alignment horizontal="center"/>
    </xf>
    <xf numFmtId="3" fontId="0" fillId="2" borderId="0" xfId="0" applyNumberFormat="1" applyFill="1" applyAlignment="1">
      <alignment horizontal="center"/>
    </xf>
    <xf numFmtId="3" fontId="0" fillId="2" borderId="1" xfId="0" applyNumberFormat="1" applyFill="1" applyBorder="1" applyAlignment="1">
      <alignment horizontal="center"/>
    </xf>
    <xf numFmtId="49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165" fontId="0" fillId="0" borderId="0" xfId="0" applyNumberForma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0" fontId="0" fillId="0" borderId="0" xfId="0" applyAlignment="1">
      <alignment horizontal="left"/>
    </xf>
    <xf numFmtId="0" fontId="1" fillId="0" borderId="0" xfId="1" applyAlignment="1">
      <alignment horizontal="left"/>
    </xf>
    <xf numFmtId="0" fontId="4" fillId="0" borderId="0" xfId="0" applyFont="1" applyAlignment="1">
      <alignment horizontal="center"/>
    </xf>
  </cellXfs>
  <cellStyles count="5">
    <cellStyle name="Followed Hyperlink" xfId="2" builtinId="9" hidden="1"/>
    <cellStyle name="Followed Hyperlink" xfId="3" builtinId="9" hidden="1"/>
    <cellStyle name="Followed Hyperlink" xfId="4" builtinId="9" hidden="1"/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gif.virginia.gov/fishing/stocking/hatcheries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tabSelected="1" zoomScale="73" zoomScaleNormal="73" zoomScalePageLayoutView="125" workbookViewId="0">
      <selection activeCell="M7" activeCellId="1" sqref="M6 M7"/>
    </sheetView>
  </sheetViews>
  <sheetFormatPr defaultColWidth="11" defaultRowHeight="15.75" x14ac:dyDescent="0.25"/>
  <cols>
    <col min="1" max="1" width="11" style="4"/>
    <col min="2" max="2" width="6.875" style="4" customWidth="1"/>
    <col min="3" max="3" width="38.875" style="12" bestFit="1" customWidth="1"/>
    <col min="4" max="4" width="21.125" style="12" customWidth="1"/>
    <col min="5" max="5" width="11.625" style="12" bestFit="1" customWidth="1"/>
    <col min="6" max="6" width="11" style="12"/>
    <col min="7" max="7" width="10.375" style="4" bestFit="1" customWidth="1"/>
    <col min="8" max="8" width="9" style="4" customWidth="1"/>
    <col min="9" max="9" width="9.875" style="8" customWidth="1"/>
    <col min="10" max="10" width="10.5" style="8" customWidth="1"/>
    <col min="11" max="11" width="19" style="4" customWidth="1"/>
    <col min="12" max="12" width="25" style="9" customWidth="1"/>
    <col min="13" max="13" width="9.25" style="4" bestFit="1" customWidth="1"/>
    <col min="14" max="14" width="25.875" style="7" customWidth="1"/>
    <col min="15" max="15" width="16" style="4" bestFit="1" customWidth="1"/>
    <col min="16" max="16" width="8.875" style="4" bestFit="1" customWidth="1"/>
    <col min="17" max="17" width="8.875" style="3" customWidth="1"/>
    <col min="18" max="18" width="12.5" style="2" bestFit="1" customWidth="1"/>
    <col min="19" max="19" width="11" style="10"/>
    <col min="20" max="20" width="9.5" style="3" customWidth="1"/>
    <col min="21" max="21" width="14.375" style="1" customWidth="1"/>
    <col min="22" max="22" width="11" style="3"/>
    <col min="23" max="23" width="9.25" style="3" customWidth="1"/>
    <col min="24" max="24" width="11" style="10"/>
  </cols>
  <sheetData>
    <row r="1" spans="1:24" ht="63" x14ac:dyDescent="0.25">
      <c r="A1" s="4" t="s">
        <v>0</v>
      </c>
      <c r="B1" s="4" t="s">
        <v>44</v>
      </c>
      <c r="C1" s="4" t="s">
        <v>1</v>
      </c>
      <c r="D1" s="4" t="s">
        <v>2</v>
      </c>
      <c r="E1" s="4" t="s">
        <v>3</v>
      </c>
      <c r="F1" s="4" t="s">
        <v>88</v>
      </c>
      <c r="G1" s="4" t="s">
        <v>75</v>
      </c>
      <c r="H1" s="4" t="s">
        <v>4</v>
      </c>
      <c r="I1" s="8" t="s">
        <v>5</v>
      </c>
      <c r="J1" s="8" t="s">
        <v>6</v>
      </c>
      <c r="K1" s="4" t="s">
        <v>7</v>
      </c>
      <c r="L1" s="9" t="s">
        <v>8</v>
      </c>
      <c r="M1" s="4" t="s">
        <v>72</v>
      </c>
      <c r="N1" s="7" t="s">
        <v>69</v>
      </c>
      <c r="O1" s="4" t="s">
        <v>61</v>
      </c>
      <c r="P1" s="4" t="s">
        <v>58</v>
      </c>
      <c r="Q1" s="3" t="s">
        <v>68</v>
      </c>
      <c r="R1" s="5" t="s">
        <v>59</v>
      </c>
      <c r="S1" s="10" t="s">
        <v>60</v>
      </c>
      <c r="T1" s="3" t="s">
        <v>82</v>
      </c>
      <c r="U1" s="1" t="s">
        <v>83</v>
      </c>
      <c r="V1" s="3" t="s">
        <v>84</v>
      </c>
      <c r="W1" s="3" t="s">
        <v>86</v>
      </c>
      <c r="X1" s="10" t="s">
        <v>87</v>
      </c>
    </row>
    <row r="2" spans="1:24" ht="31.5" x14ac:dyDescent="0.25">
      <c r="A2" s="4" t="s">
        <v>9</v>
      </c>
      <c r="B2" s="4" t="s">
        <v>71</v>
      </c>
      <c r="C2" s="12" t="s">
        <v>10</v>
      </c>
      <c r="D2" s="12" t="s">
        <v>46</v>
      </c>
      <c r="E2" s="12" t="s">
        <v>28</v>
      </c>
      <c r="F2" s="12">
        <v>24354</v>
      </c>
      <c r="G2" s="4">
        <v>159.72</v>
      </c>
      <c r="H2" s="4" t="s">
        <v>11</v>
      </c>
      <c r="I2" s="8">
        <v>36.775935400000002</v>
      </c>
      <c r="J2" s="8">
        <v>-81.538944999999998</v>
      </c>
      <c r="K2" s="4" t="s">
        <v>12</v>
      </c>
      <c r="L2" s="9" t="s">
        <v>13</v>
      </c>
      <c r="M2" s="4" t="s">
        <v>73</v>
      </c>
      <c r="N2" s="7" t="s">
        <v>70</v>
      </c>
      <c r="O2" s="4" t="s">
        <v>62</v>
      </c>
      <c r="P2" s="4">
        <v>107.7</v>
      </c>
      <c r="Q2" s="3">
        <v>4.79</v>
      </c>
      <c r="R2" s="6">
        <v>139289</v>
      </c>
      <c r="S2" s="10">
        <v>0</v>
      </c>
      <c r="T2" s="3">
        <f>(R2)/(365)/(Q2)/0.75</f>
        <v>106.22510748229281</v>
      </c>
      <c r="U2" s="1">
        <f>T2*1000/250</f>
        <v>424.90042992917131</v>
      </c>
      <c r="V2" s="3">
        <f>U2*19</f>
        <v>8073.1081686542548</v>
      </c>
      <c r="W2" s="3">
        <f>T2/1000</f>
        <v>0.10622510748229282</v>
      </c>
      <c r="X2" s="10">
        <f>W2*8</f>
        <v>0.84980085985834253</v>
      </c>
    </row>
    <row r="3" spans="1:24" ht="31.5" x14ac:dyDescent="0.25">
      <c r="A3" s="4" t="s">
        <v>22</v>
      </c>
      <c r="B3" s="4" t="s">
        <v>71</v>
      </c>
      <c r="C3" s="12" t="s">
        <v>23</v>
      </c>
      <c r="D3" s="12" t="s">
        <v>50</v>
      </c>
      <c r="E3" s="12" t="s">
        <v>24</v>
      </c>
      <c r="F3" s="12">
        <v>23161</v>
      </c>
      <c r="G3" s="4">
        <v>118.72</v>
      </c>
      <c r="H3" s="4" t="s">
        <v>11</v>
      </c>
      <c r="I3" s="8">
        <v>37.737462999999998</v>
      </c>
      <c r="J3" s="8">
        <v>-76.934387999999998</v>
      </c>
      <c r="K3" s="4" t="s">
        <v>25</v>
      </c>
      <c r="L3" s="9" t="s">
        <v>13</v>
      </c>
      <c r="M3" s="4" t="s">
        <v>73</v>
      </c>
      <c r="N3" s="7" t="s">
        <v>74</v>
      </c>
      <c r="O3" s="4" t="s">
        <v>65</v>
      </c>
      <c r="P3" s="4">
        <v>37.04</v>
      </c>
      <c r="Q3" s="3">
        <v>4.9800000000000004</v>
      </c>
      <c r="R3" s="6">
        <v>118308</v>
      </c>
      <c r="S3" s="10">
        <v>0</v>
      </c>
      <c r="T3" s="3">
        <f t="shared" ref="T3:T6" si="0">(R3)/(365)/(Q3)/0.75</f>
        <v>86.78219728227981</v>
      </c>
      <c r="U3" s="1">
        <f t="shared" ref="U3:U6" si="1">T3*1000/250</f>
        <v>347.12878912911924</v>
      </c>
      <c r="V3" s="3">
        <f t="shared" ref="V3:V6" si="2">U3*19</f>
        <v>6595.4469934532653</v>
      </c>
      <c r="W3" s="3">
        <f t="shared" ref="W3:W6" si="3">T3/1000</f>
        <v>8.6782197282279816E-2</v>
      </c>
      <c r="X3" s="10">
        <f t="shared" ref="X3:X6" si="4">W3*8</f>
        <v>0.69425757825823853</v>
      </c>
    </row>
    <row r="4" spans="1:24" ht="31.5" x14ac:dyDescent="0.25">
      <c r="A4" s="4" t="s">
        <v>37</v>
      </c>
      <c r="B4" s="4" t="s">
        <v>71</v>
      </c>
      <c r="C4" s="12" t="s">
        <v>38</v>
      </c>
      <c r="D4" s="12" t="s">
        <v>55</v>
      </c>
      <c r="E4" s="12" t="s">
        <v>39</v>
      </c>
      <c r="F4" s="12">
        <v>24528</v>
      </c>
      <c r="G4" s="4">
        <v>62.28</v>
      </c>
      <c r="H4" s="4" t="s">
        <v>11</v>
      </c>
      <c r="I4" s="8">
        <v>37.038975999999998</v>
      </c>
      <c r="J4" s="8">
        <v>-78.943354999999997</v>
      </c>
      <c r="K4" s="4" t="s">
        <v>40</v>
      </c>
      <c r="L4" s="9" t="s">
        <v>13</v>
      </c>
      <c r="M4" s="4" t="s">
        <v>73</v>
      </c>
      <c r="N4" s="7" t="s">
        <v>76</v>
      </c>
      <c r="O4" s="4" t="s">
        <v>65</v>
      </c>
      <c r="P4" s="4">
        <v>76.53</v>
      </c>
      <c r="Q4" s="3">
        <v>5.05</v>
      </c>
      <c r="R4" s="6">
        <v>61816</v>
      </c>
      <c r="S4" s="10">
        <v>0</v>
      </c>
      <c r="T4" s="3">
        <f t="shared" si="0"/>
        <v>44.71522220715223</v>
      </c>
      <c r="U4" s="1">
        <f t="shared" si="1"/>
        <v>178.86088882860892</v>
      </c>
      <c r="V4" s="3">
        <f t="shared" si="2"/>
        <v>3398.3568877435696</v>
      </c>
      <c r="W4" s="3">
        <f t="shared" si="3"/>
        <v>4.4715222207152232E-2</v>
      </c>
      <c r="X4" s="10">
        <f t="shared" si="4"/>
        <v>0.35772177765721785</v>
      </c>
    </row>
    <row r="5" spans="1:24" ht="31.5" x14ac:dyDescent="0.25">
      <c r="A5" s="4" t="s">
        <v>41</v>
      </c>
      <c r="B5" s="4" t="s">
        <v>71</v>
      </c>
      <c r="C5" s="12" t="s">
        <v>42</v>
      </c>
      <c r="D5" s="12" t="s">
        <v>56</v>
      </c>
      <c r="E5" s="12" t="s">
        <v>57</v>
      </c>
      <c r="F5" s="12">
        <v>24360</v>
      </c>
      <c r="G5" s="4">
        <v>133.69999999999999</v>
      </c>
      <c r="H5" s="4" t="s">
        <v>11</v>
      </c>
      <c r="I5" s="8">
        <v>36.931677999999998</v>
      </c>
      <c r="J5" s="8">
        <v>-80.891304000000005</v>
      </c>
      <c r="K5" s="4" t="s">
        <v>43</v>
      </c>
      <c r="L5" s="9" t="s">
        <v>13</v>
      </c>
      <c r="M5" s="4" t="s">
        <v>73</v>
      </c>
      <c r="N5" s="7" t="s">
        <v>77</v>
      </c>
      <c r="O5" s="4" t="s">
        <v>62</v>
      </c>
      <c r="P5" s="4">
        <v>128.08000000000001</v>
      </c>
      <c r="Q5" s="3">
        <v>4.8499999999999996</v>
      </c>
      <c r="R5" s="6">
        <v>31217</v>
      </c>
      <c r="S5" s="10">
        <v>0</v>
      </c>
      <c r="T5" s="3">
        <f t="shared" si="0"/>
        <v>23.512309937391141</v>
      </c>
      <c r="U5" s="1">
        <f t="shared" si="1"/>
        <v>94.049239749564563</v>
      </c>
      <c r="V5" s="3">
        <f t="shared" si="2"/>
        <v>1786.9355552417267</v>
      </c>
      <c r="W5" s="3">
        <f t="shared" si="3"/>
        <v>2.3512309937391142E-2</v>
      </c>
      <c r="X5" s="10">
        <f t="shared" si="4"/>
        <v>0.18809847949912914</v>
      </c>
    </row>
    <row r="6" spans="1:24" ht="32.25" x14ac:dyDescent="0.3">
      <c r="A6" s="4" t="s">
        <v>26</v>
      </c>
      <c r="B6" s="4" t="s">
        <v>89</v>
      </c>
      <c r="C6" s="12" t="s">
        <v>27</v>
      </c>
      <c r="D6" s="12" t="s">
        <v>51</v>
      </c>
      <c r="E6" s="12" t="s">
        <v>28</v>
      </c>
      <c r="F6" s="12" t="s">
        <v>29</v>
      </c>
      <c r="G6" s="4">
        <v>262.20999999999998</v>
      </c>
      <c r="H6" s="4" t="s">
        <v>11</v>
      </c>
      <c r="I6" s="8">
        <v>36.824316000000003</v>
      </c>
      <c r="J6" s="8">
        <v>-81.477183999999994</v>
      </c>
      <c r="K6" s="4" t="s">
        <v>12</v>
      </c>
      <c r="L6" s="9" t="s">
        <v>13</v>
      </c>
      <c r="M6" s="14" t="s">
        <v>85</v>
      </c>
      <c r="N6" s="7" t="s">
        <v>78</v>
      </c>
      <c r="O6" s="4" t="s">
        <v>62</v>
      </c>
      <c r="P6" s="4">
        <v>176.42</v>
      </c>
      <c r="Q6" s="3">
        <v>4.76</v>
      </c>
      <c r="R6" s="6">
        <v>30118</v>
      </c>
      <c r="S6" s="10">
        <v>4.5</v>
      </c>
      <c r="T6" s="3">
        <f t="shared" si="0"/>
        <v>23.113464563907755</v>
      </c>
      <c r="U6" s="1">
        <f t="shared" si="1"/>
        <v>92.453858255631019</v>
      </c>
      <c r="V6" s="3">
        <f t="shared" si="2"/>
        <v>1756.6233068569893</v>
      </c>
      <c r="W6" s="3">
        <f t="shared" si="3"/>
        <v>2.3113464563907754E-2</v>
      </c>
      <c r="X6" s="10">
        <f t="shared" si="4"/>
        <v>0.18490771651126203</v>
      </c>
    </row>
    <row r="7" spans="1:24" ht="32.25" x14ac:dyDescent="0.3">
      <c r="A7" s="4" t="s">
        <v>14</v>
      </c>
      <c r="B7" s="4" t="s">
        <v>89</v>
      </c>
      <c r="C7" s="12" t="s">
        <v>15</v>
      </c>
      <c r="D7" s="12" t="s">
        <v>47</v>
      </c>
      <c r="E7" s="12" t="s">
        <v>16</v>
      </c>
      <c r="F7" s="12" t="s">
        <v>17</v>
      </c>
      <c r="G7" s="4">
        <v>192.828</v>
      </c>
      <c r="H7" s="4" t="s">
        <v>11</v>
      </c>
      <c r="I7" s="8">
        <v>38.049308000000003</v>
      </c>
      <c r="J7" s="8">
        <v>-79.728470000000002</v>
      </c>
      <c r="K7" s="4" t="s">
        <v>18</v>
      </c>
      <c r="L7" s="9" t="s">
        <v>13</v>
      </c>
      <c r="M7" s="14" t="s">
        <v>85</v>
      </c>
      <c r="N7" s="11" t="s">
        <v>81</v>
      </c>
      <c r="O7" s="4" t="s">
        <v>63</v>
      </c>
      <c r="P7" s="4">
        <v>565.30999999999995</v>
      </c>
      <c r="Q7" s="3">
        <v>4.82</v>
      </c>
      <c r="R7" s="6"/>
      <c r="S7" s="10">
        <v>37.9</v>
      </c>
    </row>
    <row r="8" spans="1:24" ht="31.5" x14ac:dyDescent="0.25">
      <c r="A8" s="4" t="s">
        <v>19</v>
      </c>
      <c r="B8" s="4" t="s">
        <v>71</v>
      </c>
      <c r="C8" s="12" t="s">
        <v>20</v>
      </c>
      <c r="D8" s="12" t="s">
        <v>48</v>
      </c>
      <c r="E8" s="12" t="s">
        <v>49</v>
      </c>
      <c r="F8" s="12">
        <v>22657</v>
      </c>
      <c r="G8" s="4">
        <v>108</v>
      </c>
      <c r="H8" s="4" t="s">
        <v>11</v>
      </c>
      <c r="I8" s="8">
        <v>38.947485999999998</v>
      </c>
      <c r="J8" s="8">
        <v>-78.289872000000003</v>
      </c>
      <c r="K8" s="4" t="s">
        <v>21</v>
      </c>
      <c r="L8" s="9" t="s">
        <v>13</v>
      </c>
      <c r="M8" s="4" t="s">
        <v>73</v>
      </c>
      <c r="N8" s="7" t="s">
        <v>79</v>
      </c>
      <c r="O8" s="4" t="s">
        <v>64</v>
      </c>
      <c r="P8" s="4">
        <v>86.43</v>
      </c>
      <c r="Q8" s="3">
        <v>4.8</v>
      </c>
      <c r="R8" s="6"/>
      <c r="S8" s="10">
        <v>0</v>
      </c>
    </row>
    <row r="9" spans="1:24" ht="31.5" x14ac:dyDescent="0.25">
      <c r="A9" s="4" t="s">
        <v>30</v>
      </c>
      <c r="B9" s="4" t="s">
        <v>71</v>
      </c>
      <c r="C9" s="12" t="s">
        <v>31</v>
      </c>
      <c r="D9" s="12" t="s">
        <v>52</v>
      </c>
      <c r="E9" s="12" t="s">
        <v>32</v>
      </c>
      <c r="F9" s="12">
        <v>24464</v>
      </c>
      <c r="G9" s="4">
        <v>20.8</v>
      </c>
      <c r="H9" s="4" t="s">
        <v>11</v>
      </c>
      <c r="I9" s="8">
        <v>37.844816999999999</v>
      </c>
      <c r="J9" s="8">
        <v>-79.113024999999993</v>
      </c>
      <c r="K9" s="4" t="s">
        <v>33</v>
      </c>
      <c r="L9" s="9" t="s">
        <v>13</v>
      </c>
      <c r="M9" s="4" t="s">
        <v>73</v>
      </c>
      <c r="N9" s="7" t="s">
        <v>79</v>
      </c>
      <c r="O9" s="4" t="s">
        <v>66</v>
      </c>
      <c r="P9" s="4">
        <v>10.48</v>
      </c>
      <c r="Q9" s="3">
        <v>4.9000000000000004</v>
      </c>
      <c r="R9" s="6"/>
      <c r="S9" s="10">
        <v>0</v>
      </c>
    </row>
    <row r="10" spans="1:24" ht="31.5" x14ac:dyDescent="0.25">
      <c r="A10" s="4" t="s">
        <v>34</v>
      </c>
      <c r="B10" s="4" t="s">
        <v>71</v>
      </c>
      <c r="C10" s="12" t="s">
        <v>35</v>
      </c>
      <c r="D10" s="12" t="s">
        <v>53</v>
      </c>
      <c r="E10" s="12" t="s">
        <v>54</v>
      </c>
      <c r="F10" s="12">
        <v>24131</v>
      </c>
      <c r="G10" s="4">
        <v>490</v>
      </c>
      <c r="H10" s="4" t="s">
        <v>11</v>
      </c>
      <c r="I10" s="8">
        <v>37.572609999999997</v>
      </c>
      <c r="J10" s="8">
        <v>-80.261477999999997</v>
      </c>
      <c r="K10" s="4" t="s">
        <v>36</v>
      </c>
      <c r="L10" s="9" t="s">
        <v>13</v>
      </c>
      <c r="M10" s="4" t="s">
        <v>73</v>
      </c>
      <c r="N10" s="7" t="s">
        <v>80</v>
      </c>
      <c r="O10" s="4" t="s">
        <v>67</v>
      </c>
      <c r="P10" s="4">
        <v>15.66</v>
      </c>
      <c r="Q10" s="3">
        <v>4.6900000000000004</v>
      </c>
      <c r="R10" s="6"/>
      <c r="S10" s="10">
        <v>0</v>
      </c>
    </row>
    <row r="29" spans="3:3" x14ac:dyDescent="0.25">
      <c r="C29" s="13" t="s">
        <v>45</v>
      </c>
    </row>
  </sheetData>
  <sortState ref="A2:S11">
    <sortCondition descending="1" ref="R2:R11"/>
  </sortState>
  <hyperlinks>
    <hyperlink ref="C29" r:id="rId1"/>
  </hyperlinks>
  <pageMargins left="0.75" right="0.75" top="1" bottom="1" header="0.5" footer="0.5"/>
  <pageSetup orientation="portrait" horizontalDpi="4294967292" verticalDpi="4294967292"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JMU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Sturm</dc:creator>
  <cp:lastModifiedBy>Sturm, Philip Victor - sturmpv</cp:lastModifiedBy>
  <dcterms:created xsi:type="dcterms:W3CDTF">2016-05-05T13:42:03Z</dcterms:created>
  <dcterms:modified xsi:type="dcterms:W3CDTF">2016-05-10T17:37:24Z</dcterms:modified>
</cp:coreProperties>
</file>