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N:\CISAT\CISAT-Shares\VCWE\Project Development\2016\CEDS_DMME_GIS\Results\"/>
    </mc:Choice>
  </mc:AlternateContent>
  <bookViews>
    <workbookView xWindow="0" yWindow="0" windowWidth="28170" windowHeight="14790"/>
  </bookViews>
  <sheets>
    <sheet name="Sheet1" sheetId="1" r:id="rId1"/>
    <sheet name="For GIS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0" i="1" l="1"/>
  <c r="Y10" i="1"/>
  <c r="AA10" i="1"/>
  <c r="X3" i="1"/>
  <c r="Y3" i="1"/>
  <c r="AA3" i="1"/>
  <c r="X4" i="1"/>
  <c r="Y4" i="1"/>
  <c r="AA4" i="1"/>
  <c r="X5" i="1"/>
  <c r="Y5" i="1"/>
  <c r="AA5" i="1"/>
  <c r="X6" i="1"/>
  <c r="Y6" i="1"/>
  <c r="AA6" i="1"/>
  <c r="X2" i="1"/>
  <c r="Y2" i="1"/>
  <c r="AA2" i="1"/>
  <c r="Z3" i="1"/>
  <c r="Z4" i="1"/>
  <c r="Z5" i="1"/>
  <c r="Z6" i="1"/>
  <c r="Z10" i="1"/>
  <c r="Z2" i="1"/>
</calcChain>
</file>

<file path=xl/sharedStrings.xml><?xml version="1.0" encoding="utf-8"?>
<sst xmlns="http://schemas.openxmlformats.org/spreadsheetml/2006/main" count="294" uniqueCount="130">
  <si>
    <t>P0000236</t>
  </si>
  <si>
    <t>DARS WWRC Rehab Center Augusta Co</t>
  </si>
  <si>
    <t>Fisherville</t>
  </si>
  <si>
    <t>Hospital</t>
  </si>
  <si>
    <t>Augusta County - 015</t>
  </si>
  <si>
    <t>Woodrow Wilson Rehabilitation Center (WWRC) -203</t>
  </si>
  <si>
    <t>P0001119</t>
  </si>
  <si>
    <t>DBHDS S. VA. Mental Health Inst Danville City</t>
  </si>
  <si>
    <t>382 Taylor Dr</t>
  </si>
  <si>
    <t>Danville</t>
  </si>
  <si>
    <t>24541-4023</t>
  </si>
  <si>
    <t>Danville city - 590</t>
  </si>
  <si>
    <t>Southern Va Mental Hlth Institute (SVMHI) -739</t>
  </si>
  <si>
    <t>P0001082</t>
  </si>
  <si>
    <t>DBHDS Central State Hospital Petersburg</t>
  </si>
  <si>
    <t>Petersburg</t>
  </si>
  <si>
    <t>Dinwiddie County - 053</t>
  </si>
  <si>
    <t>Central State Hospital (CSH) -703</t>
  </si>
  <si>
    <t>P0001108</t>
  </si>
  <si>
    <t>DBHDS N VA Mental Health Institute Fairfax Co</t>
  </si>
  <si>
    <t>3302 Gallows Rd</t>
  </si>
  <si>
    <t>Falls Church</t>
  </si>
  <si>
    <t>22042-3353</t>
  </si>
  <si>
    <t>Fairfax County - 059</t>
  </si>
  <si>
    <t>Northern Va Mental Hlth Institute (NVMHI) -728</t>
  </si>
  <si>
    <t>P0001084</t>
  </si>
  <si>
    <t>DBHDS Eastern State Hospital James City Co</t>
  </si>
  <si>
    <t>4601 Ironbound Rd</t>
  </si>
  <si>
    <t>Williamsburg</t>
  </si>
  <si>
    <t>23188-2648</t>
  </si>
  <si>
    <t>James City County - 095</t>
  </si>
  <si>
    <t>Eastern State Hospital (ESH) -704</t>
  </si>
  <si>
    <t>P0001109</t>
  </si>
  <si>
    <t>DBHDS Piedmont Geriatric Hospital Nottoway Co</t>
  </si>
  <si>
    <t>5001 E Patrick Henry Highway</t>
  </si>
  <si>
    <t>Burkeville</t>
  </si>
  <si>
    <t>Nottoway County - 135</t>
  </si>
  <si>
    <t>Piedmont Geriatric Hospital (PGH) -729</t>
  </si>
  <si>
    <t>P0001175</t>
  </si>
  <si>
    <t>DBHDS VA Center for Behavioral Rehab Nottoway Co</t>
  </si>
  <si>
    <t>Behav'l Hlth &amp; Dev'l Serv, Dept of (DBHDS) -720</t>
  </si>
  <si>
    <t>P0001107</t>
  </si>
  <si>
    <t>DBHDS VA Treatmnt Cntr for Children Richmond City</t>
  </si>
  <si>
    <t>Richmond</t>
  </si>
  <si>
    <t>Richmond city - 760</t>
  </si>
  <si>
    <t>P0001104</t>
  </si>
  <si>
    <t>DBHDS Catawba Hospital Roanoke Co</t>
  </si>
  <si>
    <t>Roanoke County - 161</t>
  </si>
  <si>
    <t>Catawba Hospital (CH) -724</t>
  </si>
  <si>
    <t>P0001085</t>
  </si>
  <si>
    <t>DBHDS SW VA Mntl Hlth Inst Smyth Co</t>
  </si>
  <si>
    <t>Smyth County - 173</t>
  </si>
  <si>
    <t>P0021933</t>
  </si>
  <si>
    <t>DBHDS Western State Hosp. 2010 Staunton</t>
  </si>
  <si>
    <t>Staunton</t>
  </si>
  <si>
    <t>Staunton city - 790</t>
  </si>
  <si>
    <t>P0001089</t>
  </si>
  <si>
    <t>DBHDS Big Stone Gap Home Wise Co</t>
  </si>
  <si>
    <t>NA</t>
  </si>
  <si>
    <t>Wise County</t>
  </si>
  <si>
    <t>Wise County - 195</t>
  </si>
  <si>
    <t>Name</t>
  </si>
  <si>
    <t>Address</t>
  </si>
  <si>
    <t>City</t>
  </si>
  <si>
    <t>DGS_Acres</t>
  </si>
  <si>
    <t>DGS_ID</t>
  </si>
  <si>
    <t>Zip</t>
  </si>
  <si>
    <t>UseType</t>
  </si>
  <si>
    <t>County</t>
  </si>
  <si>
    <t>Agency</t>
  </si>
  <si>
    <t>Lat</t>
  </si>
  <si>
    <t>Lon</t>
  </si>
  <si>
    <t>243 Woodrow Wilson Ave</t>
  </si>
  <si>
    <t>5525 Catawba Hospital Drive</t>
  </si>
  <si>
    <t>Catawba</t>
  </si>
  <si>
    <t>26317 West Washington St</t>
  </si>
  <si>
    <t>340 Bagley Circle</t>
  </si>
  <si>
    <t>Marion</t>
  </si>
  <si>
    <t>24354</t>
  </si>
  <si>
    <t>103 Valley Center Dr</t>
  </si>
  <si>
    <t>24401</t>
  </si>
  <si>
    <t>Reason</t>
  </si>
  <si>
    <t>N</t>
  </si>
  <si>
    <t>too small, unknown location</t>
  </si>
  <si>
    <t>Notes</t>
  </si>
  <si>
    <t>Next to state prison</t>
  </si>
  <si>
    <t>Next to Marion Correctional Center</t>
  </si>
  <si>
    <t>4901 Patrick henry Highway</t>
  </si>
  <si>
    <t>Adjacent to piedmont geriatric</t>
  </si>
  <si>
    <t>crewe</t>
  </si>
  <si>
    <t>23930</t>
  </si>
  <si>
    <t>515 N 10th st</t>
  </si>
  <si>
    <t>23298</t>
  </si>
  <si>
    <t>No</t>
  </si>
  <si>
    <t>In town, too small</t>
  </si>
  <si>
    <t>AgencyID</t>
  </si>
  <si>
    <t>Selected</t>
  </si>
  <si>
    <t>GIS</t>
  </si>
  <si>
    <t>x</t>
  </si>
  <si>
    <t>no</t>
  </si>
  <si>
    <t>Solar Annual Hrs</t>
  </si>
  <si>
    <t>Not enough open area</t>
  </si>
  <si>
    <t>Forested, not enough open area</t>
  </si>
  <si>
    <t>Open Acres</t>
  </si>
  <si>
    <t>kWh Annual</t>
  </si>
  <si>
    <t>Meters</t>
  </si>
  <si>
    <t>Not enough area</t>
  </si>
  <si>
    <t>Service Territory</t>
  </si>
  <si>
    <t>Dominion</t>
  </si>
  <si>
    <t>ApCO and Botetourt</t>
  </si>
  <si>
    <t>Dominion &amp; Shen Valley</t>
  </si>
  <si>
    <t>Unknown</t>
  </si>
  <si>
    <t>ApCo</t>
  </si>
  <si>
    <t>Snapshot</t>
  </si>
  <si>
    <t>GIS Acres</t>
  </si>
  <si>
    <t>Adjacent to VDOT Petersburg Residency</t>
  </si>
  <si>
    <t>Adjacent to VDOT Williamsburg Residency</t>
  </si>
  <si>
    <t>Next to Marion Correctional Center, and Marion VDOT AHQ</t>
  </si>
  <si>
    <t>Y</t>
  </si>
  <si>
    <t>Next to VA Cent for Behavioral Rehab</t>
  </si>
  <si>
    <t>unknown load</t>
  </si>
  <si>
    <t>No owner info in county GIS/unsure of parcel size</t>
  </si>
  <si>
    <t>Could not locate this property</t>
  </si>
  <si>
    <t>Downtown. No open area</t>
  </si>
  <si>
    <t>KW Array to Meet Demand</t>
  </si>
  <si>
    <t>MW Convert</t>
  </si>
  <si>
    <t>Number of 250 Watt Panels Needed</t>
  </si>
  <si>
    <t>Rough Acres Needed for Array</t>
  </si>
  <si>
    <t>xx</t>
  </si>
  <si>
    <t>Crewe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</si>
</sst>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3" fontId="0" fillId="0" borderId="0" xfId="0" applyNumberFormat="1"/>
    <xf numFmtId="2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2" fontId="2" fillId="0" borderId="0" xfId="0" applyNumberFormat="1" applyFont="1"/>
    <xf numFmtId="165" fontId="1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topLeftCell="G1" zoomScale="82" zoomScaleNormal="82" zoomScalePageLayoutView="125" workbookViewId="0">
      <selection activeCell="A4" sqref="A4:XFD4"/>
    </sheetView>
  </sheetViews>
  <sheetFormatPr defaultColWidth="8.85546875" defaultRowHeight="15" x14ac:dyDescent="0.25"/>
  <cols>
    <col min="1" max="1" width="3.85546875" bestFit="1" customWidth="1"/>
    <col min="2" max="2" width="6.140625" customWidth="1"/>
    <col min="3" max="3" width="11.7109375" style="5" bestFit="1" customWidth="1"/>
    <col min="4" max="4" width="4.28515625" style="5" customWidth="1"/>
    <col min="5" max="5" width="41" style="5" customWidth="1"/>
    <col min="6" max="6" width="27.5703125" style="5" customWidth="1"/>
    <col min="7" max="7" width="13.28515625" style="5" bestFit="1" customWidth="1"/>
    <col min="8" max="8" width="10.140625" style="5" customWidth="1"/>
    <col min="9" max="9" width="10.140625" style="7" bestFit="1" customWidth="1"/>
    <col min="10" max="10" width="10.7109375" style="7" bestFit="1" customWidth="1"/>
    <col min="11" max="11" width="9.42578125" style="3" bestFit="1" customWidth="1"/>
    <col min="12" max="12" width="9.28515625" style="3" bestFit="1" customWidth="1"/>
    <col min="13" max="13" width="9" style="5" bestFit="1" customWidth="1"/>
    <col min="14" max="14" width="21.28515625" style="5" bestFit="1" customWidth="1"/>
    <col min="15" max="15" width="41" style="5" customWidth="1"/>
    <col min="16" max="16" width="19.28515625" style="5" bestFit="1" customWidth="1"/>
    <col min="17" max="17" width="8.5703125" style="9" bestFit="1" customWidth="1"/>
    <col min="18" max="18" width="25.28515625" style="5" bestFit="1" customWidth="1"/>
    <col min="19" max="19" width="32.85546875" style="9" bestFit="1" customWidth="1"/>
    <col min="20" max="20" width="10.7109375" style="12" customWidth="1"/>
    <col min="21" max="21" width="10.42578125" style="13" customWidth="1"/>
    <col min="22" max="22" width="6.7109375" style="13" bestFit="1" customWidth="1"/>
    <col min="23" max="23" width="10.7109375" style="10" bestFit="1" customWidth="1"/>
    <col min="24" max="24" width="16" style="18" customWidth="1"/>
    <col min="25" max="25" width="11" style="20" bestFit="1" customWidth="1"/>
    <col min="26" max="26" width="14.42578125" style="24" customWidth="1"/>
    <col min="27" max="27" width="13" style="22" customWidth="1"/>
  </cols>
  <sheetData>
    <row r="1" spans="1:27" s="1" customFormat="1" ht="45" x14ac:dyDescent="0.25">
      <c r="A1" s="1" t="s">
        <v>97</v>
      </c>
      <c r="B1" s="1" t="s">
        <v>113</v>
      </c>
      <c r="C1" s="4" t="s">
        <v>65</v>
      </c>
      <c r="D1" s="4" t="s">
        <v>95</v>
      </c>
      <c r="E1" s="4" t="s">
        <v>61</v>
      </c>
      <c r="F1" s="4" t="s">
        <v>62</v>
      </c>
      <c r="G1" s="4" t="s">
        <v>63</v>
      </c>
      <c r="H1" s="4" t="s">
        <v>66</v>
      </c>
      <c r="I1" s="6" t="s">
        <v>70</v>
      </c>
      <c r="J1" s="6" t="s">
        <v>71</v>
      </c>
      <c r="K1" s="2" t="s">
        <v>64</v>
      </c>
      <c r="L1" s="16" t="s">
        <v>114</v>
      </c>
      <c r="M1" s="4" t="s">
        <v>67</v>
      </c>
      <c r="N1" s="4" t="s">
        <v>68</v>
      </c>
      <c r="O1" s="4" t="s">
        <v>69</v>
      </c>
      <c r="P1" s="4" t="s">
        <v>107</v>
      </c>
      <c r="Q1" s="8" t="s">
        <v>96</v>
      </c>
      <c r="R1" s="4" t="s">
        <v>81</v>
      </c>
      <c r="S1" s="8" t="s">
        <v>84</v>
      </c>
      <c r="T1" s="11" t="s">
        <v>100</v>
      </c>
      <c r="U1" s="14" t="s">
        <v>103</v>
      </c>
      <c r="V1" s="25" t="s">
        <v>105</v>
      </c>
      <c r="W1" s="15" t="s">
        <v>104</v>
      </c>
      <c r="X1" s="17" t="s">
        <v>124</v>
      </c>
      <c r="Y1" s="19" t="s">
        <v>125</v>
      </c>
      <c r="Z1" s="23" t="s">
        <v>126</v>
      </c>
      <c r="AA1" s="21" t="s">
        <v>127</v>
      </c>
    </row>
    <row r="2" spans="1:27" x14ac:dyDescent="0.25">
      <c r="A2" t="s">
        <v>98</v>
      </c>
      <c r="B2" t="s">
        <v>128</v>
      </c>
      <c r="C2" s="5" t="s">
        <v>38</v>
      </c>
      <c r="D2" s="5">
        <v>79400001</v>
      </c>
      <c r="E2" s="5" t="s">
        <v>39</v>
      </c>
      <c r="F2" s="5" t="s">
        <v>87</v>
      </c>
      <c r="G2" s="5" t="s">
        <v>129</v>
      </c>
      <c r="H2" s="5" t="s">
        <v>90</v>
      </c>
      <c r="I2" s="7">
        <v>37.197932999999999</v>
      </c>
      <c r="J2" s="7">
        <v>-78.174649000000002</v>
      </c>
      <c r="K2" s="3">
        <v>27.89</v>
      </c>
      <c r="L2" s="3">
        <v>67.33</v>
      </c>
      <c r="M2" s="5" t="s">
        <v>3</v>
      </c>
      <c r="N2" s="5" t="s">
        <v>36</v>
      </c>
      <c r="O2" s="5" t="s">
        <v>40</v>
      </c>
      <c r="P2" s="5" t="s">
        <v>108</v>
      </c>
      <c r="Q2" s="9" t="s">
        <v>118</v>
      </c>
      <c r="S2" s="9" t="s">
        <v>88</v>
      </c>
      <c r="T2" s="12">
        <v>5.04</v>
      </c>
      <c r="U2" s="13">
        <v>33.299999999999997</v>
      </c>
      <c r="V2" s="13">
        <v>1</v>
      </c>
      <c r="W2" s="10">
        <v>4911300</v>
      </c>
      <c r="X2" s="18">
        <f>(W2)/(365)/(T2)/0.75</f>
        <v>3559.6868884540113</v>
      </c>
      <c r="Y2" s="20">
        <f>X2/1000</f>
        <v>3.5596868884540114</v>
      </c>
      <c r="Z2" s="24">
        <f>X2*1000/250</f>
        <v>14238.747553816045</v>
      </c>
      <c r="AA2" s="22">
        <f>Y2*8</f>
        <v>28.477495107632091</v>
      </c>
    </row>
    <row r="3" spans="1:27" ht="30" x14ac:dyDescent="0.25">
      <c r="A3" t="s">
        <v>98</v>
      </c>
      <c r="B3" t="s">
        <v>128</v>
      </c>
      <c r="C3" s="5" t="s">
        <v>32</v>
      </c>
      <c r="D3" s="5">
        <v>72900001</v>
      </c>
      <c r="E3" s="5" t="s">
        <v>33</v>
      </c>
      <c r="F3" s="5" t="s">
        <v>34</v>
      </c>
      <c r="G3" s="5" t="s">
        <v>35</v>
      </c>
      <c r="H3" s="5">
        <v>23922</v>
      </c>
      <c r="I3" s="7">
        <v>37.192787000000003</v>
      </c>
      <c r="J3" s="7">
        <v>-78.175237999999993</v>
      </c>
      <c r="K3" s="3">
        <v>124.42</v>
      </c>
      <c r="L3" s="3">
        <v>144.12</v>
      </c>
      <c r="M3" s="5" t="s">
        <v>3</v>
      </c>
      <c r="N3" s="5" t="s">
        <v>36</v>
      </c>
      <c r="O3" s="5" t="s">
        <v>37</v>
      </c>
      <c r="P3" s="5" t="s">
        <v>108</v>
      </c>
      <c r="Q3" s="9" t="s">
        <v>118</v>
      </c>
      <c r="S3" s="9" t="s">
        <v>119</v>
      </c>
      <c r="T3" s="12">
        <v>5.04</v>
      </c>
      <c r="U3" s="13">
        <v>33.200000000000003</v>
      </c>
      <c r="V3" s="13">
        <v>7</v>
      </c>
      <c r="W3" s="10">
        <v>2876619</v>
      </c>
      <c r="X3" s="18">
        <f t="shared" ref="X3:X10" si="0">(W3)/(365)/(T3)/0.75</f>
        <v>2084.9597738638836</v>
      </c>
      <c r="Y3" s="20">
        <f t="shared" ref="Y3:Y10" si="1">X3/1000</f>
        <v>2.0849597738638836</v>
      </c>
      <c r="Z3" s="24">
        <f t="shared" ref="Z3:Z10" si="2">X3*1000/250</f>
        <v>8339.8390954555343</v>
      </c>
      <c r="AA3" s="22">
        <f t="shared" ref="AA3:AA10" si="3">Y3*8</f>
        <v>16.679678190911069</v>
      </c>
    </row>
    <row r="4" spans="1:27" x14ac:dyDescent="0.25">
      <c r="A4" t="s">
        <v>98</v>
      </c>
      <c r="B4" t="s">
        <v>128</v>
      </c>
      <c r="C4" s="5" t="s">
        <v>45</v>
      </c>
      <c r="D4" s="5">
        <v>72400001</v>
      </c>
      <c r="E4" s="5" t="s">
        <v>46</v>
      </c>
      <c r="F4" s="5" t="s">
        <v>73</v>
      </c>
      <c r="G4" s="5" t="s">
        <v>74</v>
      </c>
      <c r="H4" s="5">
        <v>24070</v>
      </c>
      <c r="I4" s="7">
        <v>37.391441</v>
      </c>
      <c r="J4" s="7">
        <v>-80.110971000000006</v>
      </c>
      <c r="K4" s="3">
        <v>670.16099999999994</v>
      </c>
      <c r="L4" s="3">
        <v>649.34</v>
      </c>
      <c r="M4" s="5" t="s">
        <v>3</v>
      </c>
      <c r="N4" s="5" t="s">
        <v>47</v>
      </c>
      <c r="O4" s="5" t="s">
        <v>48</v>
      </c>
      <c r="P4" s="5" t="s">
        <v>109</v>
      </c>
      <c r="Q4" s="9" t="s">
        <v>118</v>
      </c>
      <c r="T4" s="12">
        <v>4.82</v>
      </c>
      <c r="U4" s="13">
        <v>24.2</v>
      </c>
      <c r="V4" s="13">
        <v>1</v>
      </c>
      <c r="W4" s="10">
        <v>2815800</v>
      </c>
      <c r="X4" s="18">
        <f t="shared" si="0"/>
        <v>2134.0305803444548</v>
      </c>
      <c r="Y4" s="20">
        <f t="shared" si="1"/>
        <v>2.1340305803444548</v>
      </c>
      <c r="Z4" s="24">
        <f t="shared" si="2"/>
        <v>8536.1223213778194</v>
      </c>
      <c r="AA4" s="22">
        <f t="shared" si="3"/>
        <v>17.072244642755638</v>
      </c>
    </row>
    <row r="5" spans="1:27" ht="30" x14ac:dyDescent="0.25">
      <c r="A5" t="s">
        <v>98</v>
      </c>
      <c r="B5" t="s">
        <v>128</v>
      </c>
      <c r="C5" s="5" t="s">
        <v>13</v>
      </c>
      <c r="D5" s="5">
        <v>70300001</v>
      </c>
      <c r="E5" s="5" t="s">
        <v>14</v>
      </c>
      <c r="F5" s="5" t="s">
        <v>75</v>
      </c>
      <c r="G5" s="5" t="s">
        <v>15</v>
      </c>
      <c r="H5" s="5">
        <v>23803</v>
      </c>
      <c r="I5" s="7">
        <v>37.209003000000003</v>
      </c>
      <c r="J5" s="7">
        <v>-77.451573999999994</v>
      </c>
      <c r="K5" s="3">
        <v>565.95399999999995</v>
      </c>
      <c r="L5" s="3">
        <v>585.08000000000004</v>
      </c>
      <c r="M5" s="5" t="s">
        <v>3</v>
      </c>
      <c r="N5" s="5" t="s">
        <v>16</v>
      </c>
      <c r="O5" s="5" t="s">
        <v>17</v>
      </c>
      <c r="P5" s="5" t="s">
        <v>108</v>
      </c>
      <c r="Q5" s="9" t="s">
        <v>118</v>
      </c>
      <c r="S5" s="9" t="s">
        <v>115</v>
      </c>
      <c r="T5" s="12">
        <v>5.04</v>
      </c>
      <c r="U5" s="13">
        <v>21</v>
      </c>
      <c r="V5" s="13">
        <v>1</v>
      </c>
      <c r="W5" s="10">
        <v>197195</v>
      </c>
      <c r="X5" s="18">
        <f t="shared" si="0"/>
        <v>142.92599840545046</v>
      </c>
      <c r="Y5" s="20">
        <f t="shared" si="1"/>
        <v>0.14292599840545045</v>
      </c>
      <c r="Z5" s="24">
        <f t="shared" si="2"/>
        <v>571.70399362180183</v>
      </c>
      <c r="AA5" s="22">
        <f t="shared" si="3"/>
        <v>1.1434079872436036</v>
      </c>
    </row>
    <row r="6" spans="1:27" ht="30" x14ac:dyDescent="0.25">
      <c r="A6" t="s">
        <v>98</v>
      </c>
      <c r="B6" t="s">
        <v>128</v>
      </c>
      <c r="C6" s="5" t="s">
        <v>25</v>
      </c>
      <c r="D6" s="5">
        <v>70400001</v>
      </c>
      <c r="E6" s="5" t="s">
        <v>26</v>
      </c>
      <c r="F6" s="5" t="s">
        <v>27</v>
      </c>
      <c r="G6" s="5" t="s">
        <v>28</v>
      </c>
      <c r="H6" s="5" t="s">
        <v>29</v>
      </c>
      <c r="I6" s="7">
        <v>37.290083000000003</v>
      </c>
      <c r="J6" s="7">
        <v>-76.735724000000005</v>
      </c>
      <c r="K6" s="3">
        <v>500.03930000000003</v>
      </c>
      <c r="L6" s="3">
        <v>499.19</v>
      </c>
      <c r="M6" s="5" t="s">
        <v>3</v>
      </c>
      <c r="N6" s="5" t="s">
        <v>30</v>
      </c>
      <c r="O6" s="5" t="s">
        <v>31</v>
      </c>
      <c r="P6" s="5" t="s">
        <v>108</v>
      </c>
      <c r="Q6" s="9" t="s">
        <v>118</v>
      </c>
      <c r="S6" s="9" t="s">
        <v>116</v>
      </c>
      <c r="T6" s="12">
        <v>5.04</v>
      </c>
      <c r="U6" s="13">
        <v>16.399999999999999</v>
      </c>
      <c r="V6" s="13">
        <v>1</v>
      </c>
      <c r="W6" s="10">
        <v>9201500</v>
      </c>
      <c r="X6" s="18">
        <f t="shared" si="0"/>
        <v>6669.2034500253676</v>
      </c>
      <c r="Y6" s="20">
        <f t="shared" si="1"/>
        <v>6.6692034500253676</v>
      </c>
      <c r="Z6" s="24">
        <f t="shared" si="2"/>
        <v>26676.81380010147</v>
      </c>
      <c r="AA6" s="22">
        <f t="shared" si="3"/>
        <v>53.353627600202941</v>
      </c>
    </row>
    <row r="7" spans="1:27" x14ac:dyDescent="0.25">
      <c r="A7" t="s">
        <v>98</v>
      </c>
      <c r="B7" t="s">
        <v>128</v>
      </c>
      <c r="C7" s="5" t="s">
        <v>52</v>
      </c>
      <c r="E7" s="5" t="s">
        <v>53</v>
      </c>
      <c r="F7" s="5" t="s">
        <v>79</v>
      </c>
      <c r="G7" s="5" t="s">
        <v>54</v>
      </c>
      <c r="H7" s="5" t="s">
        <v>80</v>
      </c>
      <c r="I7" s="7">
        <v>38.142687000000002</v>
      </c>
      <c r="J7" s="7">
        <v>-79.027413999999993</v>
      </c>
      <c r="K7" s="3">
        <v>66.346000000000004</v>
      </c>
      <c r="L7" s="3">
        <v>66.23</v>
      </c>
      <c r="M7" s="5" t="s">
        <v>3</v>
      </c>
      <c r="N7" s="5" t="s">
        <v>55</v>
      </c>
      <c r="O7" s="5" t="s">
        <v>40</v>
      </c>
      <c r="P7" s="5" t="s">
        <v>110</v>
      </c>
      <c r="Q7" s="9" t="s">
        <v>118</v>
      </c>
      <c r="S7" s="9" t="s">
        <v>120</v>
      </c>
      <c r="T7" s="12">
        <v>4.95</v>
      </c>
      <c r="U7" s="13">
        <v>8.6999999999999993</v>
      </c>
    </row>
    <row r="10" spans="1:27" ht="30" x14ac:dyDescent="0.25">
      <c r="A10" t="s">
        <v>98</v>
      </c>
      <c r="B10" t="s">
        <v>98</v>
      </c>
      <c r="C10" s="5" t="s">
        <v>49</v>
      </c>
      <c r="D10" s="5">
        <v>70500001</v>
      </c>
      <c r="E10" s="5" t="s">
        <v>50</v>
      </c>
      <c r="F10" s="5" t="s">
        <v>76</v>
      </c>
      <c r="G10" s="5" t="s">
        <v>77</v>
      </c>
      <c r="H10" s="5" t="s">
        <v>78</v>
      </c>
      <c r="I10" s="7">
        <v>36.832714000000003</v>
      </c>
      <c r="J10" s="7">
        <v>-81.511353</v>
      </c>
      <c r="K10" s="3">
        <v>20.53</v>
      </c>
      <c r="L10" s="3">
        <v>84.12</v>
      </c>
      <c r="M10" s="5" t="s">
        <v>3</v>
      </c>
      <c r="N10" s="5" t="s">
        <v>51</v>
      </c>
      <c r="O10" s="5" t="s">
        <v>40</v>
      </c>
      <c r="P10" s="5" t="s">
        <v>109</v>
      </c>
      <c r="Q10" s="9" t="s">
        <v>82</v>
      </c>
      <c r="R10" s="5" t="s">
        <v>106</v>
      </c>
      <c r="S10" s="9" t="s">
        <v>117</v>
      </c>
      <c r="T10" s="12">
        <v>4.7699999999999996</v>
      </c>
      <c r="U10" s="13">
        <v>3.7</v>
      </c>
      <c r="V10" s="13">
        <v>7</v>
      </c>
      <c r="W10" s="10">
        <v>1208115</v>
      </c>
      <c r="X10" s="18">
        <f t="shared" si="0"/>
        <v>925.20031015766347</v>
      </c>
      <c r="Y10" s="20">
        <f t="shared" si="1"/>
        <v>0.92520031015766346</v>
      </c>
      <c r="Z10" s="24">
        <f t="shared" si="2"/>
        <v>3700.8012406306539</v>
      </c>
      <c r="AA10" s="22">
        <f t="shared" si="3"/>
        <v>7.4016024812613077</v>
      </c>
    </row>
    <row r="11" spans="1:27" ht="30" x14ac:dyDescent="0.25">
      <c r="A11" t="s">
        <v>98</v>
      </c>
      <c r="B11" t="s">
        <v>98</v>
      </c>
      <c r="C11" s="5" t="s">
        <v>0</v>
      </c>
      <c r="D11" s="5">
        <v>20300001</v>
      </c>
      <c r="E11" s="5" t="s">
        <v>1</v>
      </c>
      <c r="F11" s="5" t="s">
        <v>72</v>
      </c>
      <c r="G11" s="5" t="s">
        <v>2</v>
      </c>
      <c r="H11" s="5">
        <v>22939</v>
      </c>
      <c r="I11" s="7">
        <v>38.118747999999997</v>
      </c>
      <c r="J11" s="7">
        <v>-78.229389999999995</v>
      </c>
      <c r="K11" s="3">
        <v>222.11</v>
      </c>
      <c r="L11" s="3">
        <v>21.06</v>
      </c>
      <c r="M11" s="5" t="s">
        <v>3</v>
      </c>
      <c r="N11" s="5" t="s">
        <v>4</v>
      </c>
      <c r="O11" s="5" t="s">
        <v>5</v>
      </c>
      <c r="P11" s="5" t="s">
        <v>108</v>
      </c>
      <c r="Q11" s="9" t="s">
        <v>82</v>
      </c>
      <c r="R11" s="5" t="s">
        <v>101</v>
      </c>
      <c r="S11" s="9" t="s">
        <v>121</v>
      </c>
      <c r="T11" s="12">
        <v>4.9400000000000004</v>
      </c>
    </row>
    <row r="12" spans="1:27" x14ac:dyDescent="0.25">
      <c r="A12" t="s">
        <v>99</v>
      </c>
      <c r="B12" t="s">
        <v>99</v>
      </c>
      <c r="C12" s="5" t="s">
        <v>56</v>
      </c>
      <c r="D12" s="5">
        <v>70500006</v>
      </c>
      <c r="E12" s="5" t="s">
        <v>57</v>
      </c>
      <c r="F12" s="5" t="s">
        <v>58</v>
      </c>
      <c r="G12" s="5" t="s">
        <v>59</v>
      </c>
      <c r="K12" s="3">
        <v>3.92</v>
      </c>
      <c r="M12" s="5" t="s">
        <v>3</v>
      </c>
      <c r="N12" s="5" t="s">
        <v>60</v>
      </c>
      <c r="O12" s="5" t="s">
        <v>40</v>
      </c>
      <c r="P12" s="5" t="s">
        <v>111</v>
      </c>
      <c r="Q12" s="9" t="s">
        <v>82</v>
      </c>
      <c r="R12" s="5" t="s">
        <v>83</v>
      </c>
      <c r="S12" s="9" t="s">
        <v>122</v>
      </c>
    </row>
    <row r="13" spans="1:27" x14ac:dyDescent="0.25">
      <c r="A13" t="s">
        <v>98</v>
      </c>
      <c r="B13" t="s">
        <v>98</v>
      </c>
      <c r="C13" s="5" t="s">
        <v>18</v>
      </c>
      <c r="D13" s="5">
        <v>72800001</v>
      </c>
      <c r="E13" s="5" t="s">
        <v>19</v>
      </c>
      <c r="F13" s="5" t="s">
        <v>20</v>
      </c>
      <c r="G13" s="5" t="s">
        <v>21</v>
      </c>
      <c r="H13" s="5" t="s">
        <v>22</v>
      </c>
      <c r="I13" s="7">
        <v>38.857888000000003</v>
      </c>
      <c r="J13" s="7">
        <v>-77.232012999999995</v>
      </c>
      <c r="K13" s="3">
        <v>10</v>
      </c>
      <c r="L13" s="3">
        <v>9.8000000000000007</v>
      </c>
      <c r="M13" s="5" t="s">
        <v>3</v>
      </c>
      <c r="N13" s="5" t="s">
        <v>23</v>
      </c>
      <c r="O13" s="5" t="s">
        <v>24</v>
      </c>
      <c r="P13" s="5" t="s">
        <v>108</v>
      </c>
      <c r="Q13" s="9" t="s">
        <v>82</v>
      </c>
      <c r="R13" s="5" t="s">
        <v>101</v>
      </c>
      <c r="T13" s="12">
        <v>4.91</v>
      </c>
    </row>
    <row r="14" spans="1:27" x14ac:dyDescent="0.25">
      <c r="A14" t="s">
        <v>98</v>
      </c>
      <c r="B14" t="s">
        <v>98</v>
      </c>
      <c r="C14" s="5" t="s">
        <v>6</v>
      </c>
      <c r="D14" s="5">
        <v>73900001</v>
      </c>
      <c r="E14" s="5" t="s">
        <v>7</v>
      </c>
      <c r="F14" s="5" t="s">
        <v>8</v>
      </c>
      <c r="G14" s="5" t="s">
        <v>9</v>
      </c>
      <c r="H14" s="5" t="s">
        <v>10</v>
      </c>
      <c r="I14" s="7">
        <v>36.555535999999996</v>
      </c>
      <c r="J14" s="7">
        <v>-79.410032000000001</v>
      </c>
      <c r="K14" s="3">
        <v>19.3</v>
      </c>
      <c r="L14" s="3">
        <v>19.3</v>
      </c>
      <c r="M14" s="5" t="s">
        <v>3</v>
      </c>
      <c r="N14" s="5" t="s">
        <v>11</v>
      </c>
      <c r="O14" s="5" t="s">
        <v>12</v>
      </c>
      <c r="P14" s="5" t="s">
        <v>112</v>
      </c>
      <c r="Q14" s="9" t="s">
        <v>82</v>
      </c>
      <c r="R14" s="5" t="s">
        <v>102</v>
      </c>
      <c r="T14" s="12">
        <v>5.04</v>
      </c>
    </row>
    <row r="15" spans="1:27" x14ac:dyDescent="0.25">
      <c r="A15" t="s">
        <v>99</v>
      </c>
      <c r="B15" t="s">
        <v>99</v>
      </c>
      <c r="C15" s="5" t="s">
        <v>41</v>
      </c>
      <c r="D15" s="5">
        <v>72700001</v>
      </c>
      <c r="E15" s="5" t="s">
        <v>42</v>
      </c>
      <c r="F15" s="5" t="s">
        <v>91</v>
      </c>
      <c r="G15" s="5" t="s">
        <v>43</v>
      </c>
      <c r="H15" s="5" t="s">
        <v>92</v>
      </c>
      <c r="I15" s="7">
        <v>37.542653999999999</v>
      </c>
      <c r="J15" s="7">
        <v>-77.430148000000003</v>
      </c>
      <c r="K15" s="3">
        <v>0.8347</v>
      </c>
      <c r="M15" s="5" t="s">
        <v>3</v>
      </c>
      <c r="N15" s="5" t="s">
        <v>44</v>
      </c>
      <c r="O15" s="5" t="s">
        <v>40</v>
      </c>
      <c r="P15" s="5" t="s">
        <v>111</v>
      </c>
      <c r="Q15" s="9" t="s">
        <v>93</v>
      </c>
      <c r="R15" s="5" t="s">
        <v>94</v>
      </c>
      <c r="S15" s="9" t="s">
        <v>123</v>
      </c>
    </row>
  </sheetData>
  <sortState ref="A2:U13">
    <sortCondition descending="1" ref="U2:U13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B1" workbookViewId="0">
      <selection activeCell="M1" sqref="M1"/>
    </sheetView>
  </sheetViews>
  <sheetFormatPr defaultColWidth="8.85546875" defaultRowHeight="15" x14ac:dyDescent="0.25"/>
  <cols>
    <col min="1" max="1" width="8.85546875" style="5"/>
    <col min="2" max="2" width="9.7109375" style="5" bestFit="1" customWidth="1"/>
    <col min="3" max="3" width="48.42578125" style="5" bestFit="1" customWidth="1"/>
    <col min="4" max="4" width="27.140625" style="5" bestFit="1" customWidth="1"/>
    <col min="5" max="5" width="12.7109375" style="5" bestFit="1" customWidth="1"/>
    <col min="6" max="6" width="10.7109375" style="5" bestFit="1" customWidth="1"/>
    <col min="7" max="7" width="10" style="7" bestFit="1" customWidth="1"/>
    <col min="8" max="8" width="10.28515625" style="7" bestFit="1" customWidth="1"/>
    <col min="9" max="9" width="10.42578125" style="3" bestFit="1" customWidth="1"/>
    <col min="10" max="10" width="8.85546875" style="5"/>
    <col min="11" max="11" width="22" style="5" bestFit="1" customWidth="1"/>
    <col min="12" max="12" width="49" style="5" bestFit="1" customWidth="1"/>
    <col min="13" max="15" width="8.85546875" style="5"/>
  </cols>
  <sheetData>
    <row r="1" spans="1:15" x14ac:dyDescent="0.25">
      <c r="A1" s="4" t="s">
        <v>65</v>
      </c>
      <c r="B1" s="4" t="s">
        <v>95</v>
      </c>
      <c r="C1" s="4" t="s">
        <v>61</v>
      </c>
      <c r="D1" s="4" t="s">
        <v>62</v>
      </c>
      <c r="E1" s="4" t="s">
        <v>63</v>
      </c>
      <c r="F1" s="4" t="s">
        <v>66</v>
      </c>
      <c r="G1" s="6" t="s">
        <v>70</v>
      </c>
      <c r="H1" s="6" t="s">
        <v>71</v>
      </c>
      <c r="I1" s="2" t="s">
        <v>64</v>
      </c>
      <c r="J1" s="4" t="s">
        <v>67</v>
      </c>
      <c r="K1" s="4" t="s">
        <v>68</v>
      </c>
      <c r="L1" s="4" t="s">
        <v>69</v>
      </c>
      <c r="M1" s="8" t="s">
        <v>96</v>
      </c>
      <c r="N1" s="4" t="s">
        <v>81</v>
      </c>
      <c r="O1" s="4" t="s">
        <v>84</v>
      </c>
    </row>
    <row r="2" spans="1:15" x14ac:dyDescent="0.25">
      <c r="A2" s="5" t="s">
        <v>0</v>
      </c>
      <c r="B2" s="5">
        <v>20300001</v>
      </c>
      <c r="C2" s="5" t="s">
        <v>1</v>
      </c>
      <c r="D2" s="5" t="s">
        <v>72</v>
      </c>
      <c r="E2" s="5" t="s">
        <v>2</v>
      </c>
      <c r="F2" s="5">
        <v>22939</v>
      </c>
      <c r="G2" s="7">
        <v>38.118747999999997</v>
      </c>
      <c r="H2" s="7">
        <v>-78.229389999999995</v>
      </c>
      <c r="I2" s="3">
        <v>222.11</v>
      </c>
      <c r="J2" s="5" t="s">
        <v>3</v>
      </c>
      <c r="K2" s="5" t="s">
        <v>4</v>
      </c>
      <c r="L2" s="5" t="s">
        <v>5</v>
      </c>
      <c r="M2" s="9"/>
    </row>
    <row r="3" spans="1:15" x14ac:dyDescent="0.25">
      <c r="A3" s="5" t="s">
        <v>56</v>
      </c>
      <c r="B3" s="5">
        <v>70500006</v>
      </c>
      <c r="C3" s="5" t="s">
        <v>57</v>
      </c>
      <c r="D3" s="5" t="s">
        <v>58</v>
      </c>
      <c r="E3" s="5" t="s">
        <v>59</v>
      </c>
      <c r="I3" s="3">
        <v>3.92</v>
      </c>
      <c r="J3" s="5" t="s">
        <v>3</v>
      </c>
      <c r="K3" s="5" t="s">
        <v>60</v>
      </c>
      <c r="L3" s="5" t="s">
        <v>40</v>
      </c>
      <c r="M3" s="9" t="s">
        <v>82</v>
      </c>
      <c r="N3" s="5" t="s">
        <v>83</v>
      </c>
    </row>
    <row r="4" spans="1:15" x14ac:dyDescent="0.25">
      <c r="A4" s="5" t="s">
        <v>45</v>
      </c>
      <c r="B4" s="5">
        <v>72400001</v>
      </c>
      <c r="C4" s="5" t="s">
        <v>46</v>
      </c>
      <c r="D4" s="5" t="s">
        <v>73</v>
      </c>
      <c r="E4" s="5" t="s">
        <v>74</v>
      </c>
      <c r="F4" s="5">
        <v>24070</v>
      </c>
      <c r="G4" s="7">
        <v>37.391441</v>
      </c>
      <c r="H4" s="7">
        <v>-80.110971000000006</v>
      </c>
      <c r="I4" s="3">
        <v>670.16099999999994</v>
      </c>
      <c r="J4" s="5" t="s">
        <v>3</v>
      </c>
      <c r="K4" s="5" t="s">
        <v>47</v>
      </c>
      <c r="L4" s="5" t="s">
        <v>48</v>
      </c>
      <c r="M4" s="9"/>
    </row>
    <row r="5" spans="1:15" x14ac:dyDescent="0.25">
      <c r="A5" s="5" t="s">
        <v>13</v>
      </c>
      <c r="B5" s="5">
        <v>70300001</v>
      </c>
      <c r="C5" s="5" t="s">
        <v>14</v>
      </c>
      <c r="D5" s="5" t="s">
        <v>75</v>
      </c>
      <c r="E5" s="5" t="s">
        <v>15</v>
      </c>
      <c r="F5" s="5">
        <v>23803</v>
      </c>
      <c r="G5" s="7">
        <v>37.209003000000003</v>
      </c>
      <c r="H5" s="7">
        <v>-77.451573999999994</v>
      </c>
      <c r="I5" s="3">
        <v>565.95399999999995</v>
      </c>
      <c r="J5" s="5" t="s">
        <v>3</v>
      </c>
      <c r="K5" s="5" t="s">
        <v>16</v>
      </c>
      <c r="L5" s="5" t="s">
        <v>17</v>
      </c>
      <c r="M5" s="9"/>
    </row>
    <row r="6" spans="1:15" x14ac:dyDescent="0.25">
      <c r="A6" s="5" t="s">
        <v>25</v>
      </c>
      <c r="B6" s="5">
        <v>70400001</v>
      </c>
      <c r="C6" s="5" t="s">
        <v>26</v>
      </c>
      <c r="D6" s="5" t="s">
        <v>27</v>
      </c>
      <c r="E6" s="5" t="s">
        <v>28</v>
      </c>
      <c r="F6" s="5" t="s">
        <v>29</v>
      </c>
      <c r="G6" s="7">
        <v>37.290083000000003</v>
      </c>
      <c r="H6" s="7">
        <v>-76.735724000000005</v>
      </c>
      <c r="I6" s="3">
        <v>500.03930000000003</v>
      </c>
      <c r="J6" s="5" t="s">
        <v>3</v>
      </c>
      <c r="K6" s="5" t="s">
        <v>30</v>
      </c>
      <c r="L6" s="5" t="s">
        <v>31</v>
      </c>
      <c r="M6" s="9"/>
    </row>
    <row r="7" spans="1:15" x14ac:dyDescent="0.25">
      <c r="A7" s="5" t="s">
        <v>18</v>
      </c>
      <c r="B7" s="5">
        <v>72800001</v>
      </c>
      <c r="C7" s="5" t="s">
        <v>19</v>
      </c>
      <c r="D7" s="5" t="s">
        <v>20</v>
      </c>
      <c r="E7" s="5" t="s">
        <v>21</v>
      </c>
      <c r="F7" s="5" t="s">
        <v>22</v>
      </c>
      <c r="G7" s="7">
        <v>38.857888000000003</v>
      </c>
      <c r="H7" s="7">
        <v>-77.232012999999995</v>
      </c>
      <c r="I7" s="3">
        <v>10</v>
      </c>
      <c r="J7" s="5" t="s">
        <v>3</v>
      </c>
      <c r="K7" s="5" t="s">
        <v>23</v>
      </c>
      <c r="L7" s="5" t="s">
        <v>24</v>
      </c>
      <c r="M7" s="9"/>
    </row>
    <row r="8" spans="1:15" x14ac:dyDescent="0.25">
      <c r="A8" s="5" t="s">
        <v>32</v>
      </c>
      <c r="B8" s="5">
        <v>72900001</v>
      </c>
      <c r="C8" s="5" t="s">
        <v>33</v>
      </c>
      <c r="D8" s="5" t="s">
        <v>34</v>
      </c>
      <c r="E8" s="5" t="s">
        <v>35</v>
      </c>
      <c r="F8" s="5">
        <v>23922</v>
      </c>
      <c r="G8" s="7">
        <v>37.192787000000003</v>
      </c>
      <c r="H8" s="7">
        <v>-78.175237999999993</v>
      </c>
      <c r="I8" s="3">
        <v>124.42</v>
      </c>
      <c r="J8" s="5" t="s">
        <v>3</v>
      </c>
      <c r="K8" s="5" t="s">
        <v>36</v>
      </c>
      <c r="L8" s="5" t="s">
        <v>37</v>
      </c>
      <c r="M8" s="9"/>
      <c r="O8" s="5" t="s">
        <v>85</v>
      </c>
    </row>
    <row r="9" spans="1:15" x14ac:dyDescent="0.25">
      <c r="A9" s="5" t="s">
        <v>6</v>
      </c>
      <c r="B9" s="5">
        <v>73900001</v>
      </c>
      <c r="C9" s="5" t="s">
        <v>7</v>
      </c>
      <c r="D9" s="5" t="s">
        <v>8</v>
      </c>
      <c r="E9" s="5" t="s">
        <v>9</v>
      </c>
      <c r="F9" s="5" t="s">
        <v>10</v>
      </c>
      <c r="G9" s="7">
        <v>36.555535999999996</v>
      </c>
      <c r="H9" s="7">
        <v>-79.410032000000001</v>
      </c>
      <c r="I9" s="3">
        <v>19.3</v>
      </c>
      <c r="J9" s="5" t="s">
        <v>3</v>
      </c>
      <c r="K9" s="5" t="s">
        <v>11</v>
      </c>
      <c r="L9" s="5" t="s">
        <v>12</v>
      </c>
      <c r="M9" s="9"/>
    </row>
    <row r="10" spans="1:15" x14ac:dyDescent="0.25">
      <c r="A10" s="5" t="s">
        <v>49</v>
      </c>
      <c r="B10" s="5">
        <v>70500001</v>
      </c>
      <c r="C10" s="5" t="s">
        <v>50</v>
      </c>
      <c r="D10" s="5" t="s">
        <v>76</v>
      </c>
      <c r="E10" s="5" t="s">
        <v>77</v>
      </c>
      <c r="F10" s="5" t="s">
        <v>78</v>
      </c>
      <c r="G10" s="7">
        <v>36.832714000000003</v>
      </c>
      <c r="H10" s="7">
        <v>-81.511353</v>
      </c>
      <c r="I10" s="3">
        <v>20.53</v>
      </c>
      <c r="J10" s="5" t="s">
        <v>3</v>
      </c>
      <c r="K10" s="5" t="s">
        <v>51</v>
      </c>
      <c r="L10" s="5" t="s">
        <v>40</v>
      </c>
      <c r="M10" s="9"/>
      <c r="O10" s="5" t="s">
        <v>86</v>
      </c>
    </row>
    <row r="11" spans="1:15" x14ac:dyDescent="0.25">
      <c r="A11" s="5" t="s">
        <v>38</v>
      </c>
      <c r="B11" s="5">
        <v>79400001</v>
      </c>
      <c r="C11" s="5" t="s">
        <v>39</v>
      </c>
      <c r="D11" s="5" t="s">
        <v>87</v>
      </c>
      <c r="E11" s="5" t="s">
        <v>89</v>
      </c>
      <c r="F11" s="5" t="s">
        <v>90</v>
      </c>
      <c r="G11" s="7">
        <v>37.197932999999999</v>
      </c>
      <c r="H11" s="7">
        <v>-78.174649000000002</v>
      </c>
      <c r="I11" s="3">
        <v>27.89</v>
      </c>
      <c r="J11" s="5" t="s">
        <v>3</v>
      </c>
      <c r="K11" s="5" t="s">
        <v>36</v>
      </c>
      <c r="L11" s="5" t="s">
        <v>40</v>
      </c>
      <c r="M11" s="9"/>
      <c r="O11" s="5" t="s">
        <v>88</v>
      </c>
    </row>
    <row r="12" spans="1:15" x14ac:dyDescent="0.25">
      <c r="A12" s="5" t="s">
        <v>41</v>
      </c>
      <c r="B12" s="5">
        <v>72700001</v>
      </c>
      <c r="C12" s="5" t="s">
        <v>42</v>
      </c>
      <c r="D12" s="5" t="s">
        <v>91</v>
      </c>
      <c r="E12" s="5" t="s">
        <v>43</v>
      </c>
      <c r="F12" s="5" t="s">
        <v>92</v>
      </c>
      <c r="G12" s="7">
        <v>37.542653999999999</v>
      </c>
      <c r="H12" s="7">
        <v>-77.430148000000003</v>
      </c>
      <c r="I12" s="3">
        <v>0.8347</v>
      </c>
      <c r="J12" s="5" t="s">
        <v>3</v>
      </c>
      <c r="K12" s="5" t="s">
        <v>44</v>
      </c>
      <c r="L12" s="5" t="s">
        <v>40</v>
      </c>
      <c r="M12" s="9" t="s">
        <v>93</v>
      </c>
      <c r="N12" s="5" t="s">
        <v>94</v>
      </c>
    </row>
    <row r="13" spans="1:15" x14ac:dyDescent="0.25">
      <c r="A13" s="5" t="s">
        <v>52</v>
      </c>
      <c r="C13" s="5" t="s">
        <v>53</v>
      </c>
      <c r="D13" s="5" t="s">
        <v>79</v>
      </c>
      <c r="E13" s="5" t="s">
        <v>54</v>
      </c>
      <c r="F13" s="5" t="s">
        <v>80</v>
      </c>
      <c r="G13" s="7">
        <v>38.142687000000002</v>
      </c>
      <c r="H13" s="7">
        <v>-79.027413999999993</v>
      </c>
      <c r="I13" s="3">
        <v>66.346000000000004</v>
      </c>
      <c r="J13" s="5" t="s">
        <v>3</v>
      </c>
      <c r="K13" s="5" t="s">
        <v>55</v>
      </c>
      <c r="L13" s="5" t="s">
        <v>40</v>
      </c>
      <c r="M13" s="9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For GIS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Sturm, Philip Victor - sturmpv</dc:creator>
  <cp:lastModifiedBy>Sturm, Philip Victor - sturmpv</cp:lastModifiedBy>
  <dcterms:created xsi:type="dcterms:W3CDTF">2016-04-13T13:41:09Z</dcterms:created>
  <dcterms:modified xsi:type="dcterms:W3CDTF">2016-04-14T15:26:05Z</dcterms:modified>
</cp:coreProperties>
</file>