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" yWindow="0" windowWidth="0" windowHeight="22063" tabRatio="500" activeTab="0"/>
  </bookViews>
  <sheets>
    <sheet name="Dominion Corrections Parcels" sheetId="1" r:id="rId1"/>
    <sheet name="Apco Corrections Parcels" sheetId="2" r:id="rId2"/>
    <sheet name="Corrections Other Territories" sheetId="3" r:id="rId3"/>
    <sheet name="Facility Information" sheetId="4" r:id="rId4"/>
  </sheets>
  <definedNames/>
  <calcPr fullCalcOnLoad="1"/>
</workbook>
</file>

<file path=xl/sharedStrings.xml><?xml version="1.0" encoding="utf-8"?>
<sst xmlns="http://schemas.openxmlformats.org/spreadsheetml/2006/main" count="1446" uniqueCount="592">
  <si>
    <t>DGS_ID</t>
  </si>
  <si>
    <t>City</t>
  </si>
  <si>
    <t>DGS_Acre</t>
  </si>
  <si>
    <t>County</t>
  </si>
  <si>
    <t>Zip</t>
  </si>
  <si>
    <t>ServTerr</t>
  </si>
  <si>
    <t>AnnualKWH</t>
  </si>
  <si>
    <t>Comment</t>
  </si>
  <si>
    <t>Dom_Meter</t>
  </si>
  <si>
    <t>P0001162</t>
  </si>
  <si>
    <t>DOC Haynesville CU 17 Richmond Co</t>
  </si>
  <si>
    <t>650 Barn Field Rd</t>
  </si>
  <si>
    <t>Haynesville</t>
  </si>
  <si>
    <t>Richmond County - 159</t>
  </si>
  <si>
    <t>Dominion</t>
  </si>
  <si>
    <t xml:space="preserve"> </t>
  </si>
  <si>
    <t>Haynesville Correctional Center</t>
  </si>
  <si>
    <t>P0001170</t>
  </si>
  <si>
    <t>Hanover VPSTC Juvenile</t>
  </si>
  <si>
    <t>7093 Broad Neck Rd</t>
  </si>
  <si>
    <t>Hanover</t>
  </si>
  <si>
    <t>Hanover County - 085</t>
  </si>
  <si>
    <t>Hanover Juvenile Correctional Center</t>
  </si>
  <si>
    <t>Beaumont Learning Center</t>
  </si>
  <si>
    <t>3700 Beaumont Rd</t>
  </si>
  <si>
    <t>Beaumont</t>
  </si>
  <si>
    <t>Powhatan County - 145</t>
  </si>
  <si>
    <t>Adjacent to James River Juvenile</t>
  </si>
  <si>
    <t>P0001099</t>
  </si>
  <si>
    <t>DOC State Farm Complex Powhatan Co</t>
  </si>
  <si>
    <t>3900 Woods Way</t>
  </si>
  <si>
    <t>Powhatan</t>
  </si>
  <si>
    <t>P0001100</t>
  </si>
  <si>
    <t>DOC VA CC for Women Goochland Co</t>
  </si>
  <si>
    <t>2841 River Rd</t>
  </si>
  <si>
    <t>Goochland</t>
  </si>
  <si>
    <t>Goochland County - 075</t>
  </si>
  <si>
    <t>23063-0593</t>
  </si>
  <si>
    <t>Virginia Correctional Center for Women</t>
  </si>
  <si>
    <t>P0001098</t>
  </si>
  <si>
    <t>DOC State Farm Complex Goochland</t>
  </si>
  <si>
    <t>State Farm</t>
  </si>
  <si>
    <t>P0001129</t>
  </si>
  <si>
    <t>DOC Buckingham CC Buckingham Co</t>
  </si>
  <si>
    <t>1349 Correctional Center Rd</t>
  </si>
  <si>
    <t>Dillwyn</t>
  </si>
  <si>
    <t>Buckingham County - 029</t>
  </si>
  <si>
    <t>23936-0430</t>
  </si>
  <si>
    <t>P0001151</t>
  </si>
  <si>
    <t>DOC Central Virginia CU 13 Chesterfield Co</t>
  </si>
  <si>
    <t>6900 Courthouse Rd</t>
  </si>
  <si>
    <t>Chesterfield</t>
  </si>
  <si>
    <t>Chesterfield County - 041</t>
  </si>
  <si>
    <t>23832-5309</t>
  </si>
  <si>
    <t>Central Virginia Correctional Unit #13</t>
  </si>
  <si>
    <t>P0001153</t>
  </si>
  <si>
    <t>DOC Dinwiddie CU 27 Dinwiddie Co</t>
  </si>
  <si>
    <t>13510 Cox Rd</t>
  </si>
  <si>
    <t>Dinwiddie</t>
  </si>
  <si>
    <t>Dinwiddie County - 053</t>
  </si>
  <si>
    <t>23833-2530</t>
  </si>
  <si>
    <t>P0001127</t>
  </si>
  <si>
    <t>DOC Nottoway CC Nottoway Co</t>
  </si>
  <si>
    <t>2892 Schutt Rd</t>
  </si>
  <si>
    <t>Burkeville</t>
  </si>
  <si>
    <t>Nottoway County - 135</t>
  </si>
  <si>
    <t>23922-0488</t>
  </si>
  <si>
    <t>P0001157</t>
  </si>
  <si>
    <t>DOC Greensville CC Greensville Co</t>
  </si>
  <si>
    <t>901 Corrections Way</t>
  </si>
  <si>
    <t>Jarratt</t>
  </si>
  <si>
    <t>Greensville County - 081</t>
  </si>
  <si>
    <t>P0001113</t>
  </si>
  <si>
    <t>DOC Sussex Yarden Farm Greensville Co</t>
  </si>
  <si>
    <t>10060 Huske Rd</t>
  </si>
  <si>
    <t>Stony Creek</t>
  </si>
  <si>
    <t>Sussex County - 183</t>
  </si>
  <si>
    <t>Sussex Yarden Farm</t>
  </si>
  <si>
    <t>P0001101</t>
  </si>
  <si>
    <t>DOC Southampton CC Southampton Co</t>
  </si>
  <si>
    <t>14380 Terrapin Dr</t>
  </si>
  <si>
    <t>Capron</t>
  </si>
  <si>
    <t>Southampton County - 175</t>
  </si>
  <si>
    <t>P0001110</t>
  </si>
  <si>
    <t>1147 Planters Rd</t>
  </si>
  <si>
    <t>Lawrenceville</t>
  </si>
  <si>
    <t>Brunswick County - 025</t>
  </si>
  <si>
    <t>23868-3345</t>
  </si>
  <si>
    <t>Brunswick Correctional Center</t>
  </si>
  <si>
    <t>P0001117</t>
  </si>
  <si>
    <t>DOC St Brides CC Chesapeake</t>
  </si>
  <si>
    <t>701 Sanderson Rd</t>
  </si>
  <si>
    <t>Chesapeake</t>
  </si>
  <si>
    <t>Chesapeake city - 550</t>
  </si>
  <si>
    <t>23322-2073</t>
  </si>
  <si>
    <t>P0001152</t>
  </si>
  <si>
    <t>DOC Halifax CU 23 Halifax Co</t>
  </si>
  <si>
    <t>1200 Farm Rd</t>
  </si>
  <si>
    <t>Halifax County - 083</t>
  </si>
  <si>
    <t>Halifax CU 23</t>
  </si>
  <si>
    <t>Open Area Acreage</t>
  </si>
  <si>
    <t>Facilities in Parcel</t>
  </si>
  <si>
    <t>Annual Solar Insolation</t>
  </si>
  <si>
    <t>Parcel Name</t>
  </si>
  <si>
    <t>FACILITYID</t>
  </si>
  <si>
    <t>NAME</t>
  </si>
  <si>
    <t>ADDRESS</t>
  </si>
  <si>
    <t>CITY</t>
  </si>
  <si>
    <t>STATE</t>
  </si>
  <si>
    <t>ZIP</t>
  </si>
  <si>
    <t>TELEPHONE</t>
  </si>
  <si>
    <t>TYPE</t>
  </si>
  <si>
    <t>STATUS</t>
  </si>
  <si>
    <t>POPULATION</t>
  </si>
  <si>
    <t>COUNTY</t>
  </si>
  <si>
    <t>COUNTYFIPS</t>
  </si>
  <si>
    <t>COUNTRY</t>
  </si>
  <si>
    <t>NAICS_CODE</t>
  </si>
  <si>
    <t>NAICS_DESC</t>
  </si>
  <si>
    <t>SOURCE</t>
  </si>
  <si>
    <t>SOURCE_DAT</t>
  </si>
  <si>
    <t>VAL_METHOD</t>
  </si>
  <si>
    <t>VAL_DATE</t>
  </si>
  <si>
    <t>WEBSITE</t>
  </si>
  <si>
    <t>SECURELVL</t>
  </si>
  <si>
    <t>CAPACITY</t>
  </si>
  <si>
    <t>NGAID</t>
  </si>
  <si>
    <t>Dillwyn Correctional Center</t>
  </si>
  <si>
    <t>1522 Prison Rd</t>
  </si>
  <si>
    <t>VA</t>
  </si>
  <si>
    <t>(434) 983-4200</t>
  </si>
  <si>
    <t>State</t>
  </si>
  <si>
    <t>Open</t>
  </si>
  <si>
    <t>BUCKINGHAM</t>
  </si>
  <si>
    <t>US</t>
  </si>
  <si>
    <t>CORRECTIONAL INSTITUTIONS</t>
  </si>
  <si>
    <t>https://vadoc.virginia.gov/about/facts/research/new-popsum/2014/nov14popsummary.pdf</t>
  </si>
  <si>
    <t>Imagery and Map Only</t>
  </si>
  <si>
    <t>2015-01-14T00:00:00.000Z</t>
  </si>
  <si>
    <t>https://vadoc.virginia.gov/facilities/central/dillwyn/</t>
  </si>
  <si>
    <t>Medium</t>
  </si>
  <si>
    <t>Indian Creek Correctional Center</t>
  </si>
  <si>
    <t>801 Sanderson Rd</t>
  </si>
  <si>
    <t>(757) 421-0095</t>
  </si>
  <si>
    <t>CHESAPEAKE</t>
  </si>
  <si>
    <t>https://vadoc.virginia.gov/facilities/eastern/indian-creek/</t>
  </si>
  <si>
    <t>St. Brides Correctional Center</t>
  </si>
  <si>
    <t>(757) 421-6600</t>
  </si>
  <si>
    <t>https://vadoc.virginia.gov/facilities/eastern/st-brides/</t>
  </si>
  <si>
    <t>(804) 556-7500</t>
  </si>
  <si>
    <t>GOOCHLAND</t>
  </si>
  <si>
    <t>https://vadoc.virginia.gov/facilities/central/vccw/</t>
  </si>
  <si>
    <t>James River Correctional Center</t>
  </si>
  <si>
    <t>1954 State Farm Rd</t>
  </si>
  <si>
    <t>Not Available</t>
  </si>
  <si>
    <t>Closed</t>
  </si>
  <si>
    <t>CORRECTIONAL FACILITY OPERATION ON A CONTRACT OR FEE BASIS</t>
  </si>
  <si>
    <t>http://www.vadoc.state.va.us/facilities/central/james-river/default.shtm, https://vadoc.virginia.gov/about/facts/managementInformationSummaries/2011-mis-summary.pdf</t>
  </si>
  <si>
    <t>Southampton Correctional Center</t>
  </si>
  <si>
    <t>14545 Old Belfield Rd</t>
  </si>
  <si>
    <t>SOUTHAMPTON</t>
  </si>
  <si>
    <t>http://www.vadoc.state.va.us/facilities/eastern/southampton/default.shtm, https://vadoc.virginia.gov/about/facts/managementInformationSummaries/2011-mis-summary.pdf, http://hamptonroads.com/2009/01/southampton-prison-be-demolished</t>
  </si>
  <si>
    <t>2014-10-02T00:00:00.000Z</t>
  </si>
  <si>
    <t>Close</t>
  </si>
  <si>
    <t>Southampton Mens Detention Center</t>
  </si>
  <si>
    <t>(434) 658-4174</t>
  </si>
  <si>
    <t>http://vadoc.virginia.gov/facilities/eastern/southampton/</t>
  </si>
  <si>
    <t>Deerfield Work Center for Women</t>
  </si>
  <si>
    <t>15080 Old Belfield Rd</t>
  </si>
  <si>
    <t>(434) 658-4368</t>
  </si>
  <si>
    <t>https://vadoc.virginia.gov/facilities/eastern/deerfield/</t>
  </si>
  <si>
    <t>Minimum</t>
  </si>
  <si>
    <t>Southampton Diversion Center for Women</t>
  </si>
  <si>
    <t>14516 Old Belfield Rd</t>
  </si>
  <si>
    <t>http://www.agencydirectory.virginia.gov/T_Pbresult.cfm?WAgencyname=Correctional%20Education%2C%20Department%20of</t>
  </si>
  <si>
    <t>2014-06-06T00:00:00.000Z</t>
  </si>
  <si>
    <t>Powhatan Reception Center</t>
  </si>
  <si>
    <t>3600 Woods Way</t>
  </si>
  <si>
    <t>(804) 598-4251</t>
  </si>
  <si>
    <t>POWHATAN</t>
  </si>
  <si>
    <t>https://vadoc.virginia.gov/facilities/central/powhatan/</t>
  </si>
  <si>
    <t>Maximum</t>
  </si>
  <si>
    <t>Deerfield Work Center for Men</t>
  </si>
  <si>
    <t>15172 Old Belfield Rd</t>
  </si>
  <si>
    <t>(804) 796-4277</t>
  </si>
  <si>
    <t>CHESTERFIELD</t>
  </si>
  <si>
    <t>https://vadoc.virginia.gov/facilities/central/centralvirginia/</t>
  </si>
  <si>
    <t>Brunswick Work Center</t>
  </si>
  <si>
    <t>(434) 848-4131</t>
  </si>
  <si>
    <t>BRUNSWICK</t>
  </si>
  <si>
    <t>https://vadoc.virginia.gov/facilities/eastern/brunswick/</t>
  </si>
  <si>
    <t>Buckingham Correctional Center</t>
  </si>
  <si>
    <t>1349 Correctional Center Road</t>
  </si>
  <si>
    <t>(434) 983-4400</t>
  </si>
  <si>
    <t>https://vadoc.virginia.gov/facilities/central/buckingham/</t>
  </si>
  <si>
    <t>Greensville Work Center</t>
  </si>
  <si>
    <t>(434) 535-7000</t>
  </si>
  <si>
    <t>GREENSVILLE</t>
  </si>
  <si>
    <t>Internet Only</t>
  </si>
  <si>
    <t>https://vadoc.virginia.gov/facilities/eastern/greensville/</t>
  </si>
  <si>
    <t>James River Work Center</t>
  </si>
  <si>
    <t>(804) 556-7060</t>
  </si>
  <si>
    <t>https://vadoc.virginia.gov/facilities/central/james-river-wc/</t>
  </si>
  <si>
    <t>Nottoway Correctional Center</t>
  </si>
  <si>
    <t>(434) 767-5543</t>
  </si>
  <si>
    <t>NOTTOWAY</t>
  </si>
  <si>
    <t>https://vadoc.virginia.gov/facilities/central/nottoway/</t>
  </si>
  <si>
    <t>Nottoway Work Center</t>
  </si>
  <si>
    <t>Deep Meadow Correctional Center</t>
  </si>
  <si>
    <t>3500 Woods Way</t>
  </si>
  <si>
    <t>(804) 598-5503</t>
  </si>
  <si>
    <t>https://vadoc.virginia.gov/facilities/central/deep-meadow/, https://vadoc.virginia.gov/about/facts/research/new-popsum/2014/apr14popsummary.pdf</t>
  </si>
  <si>
    <t>Both Imagery and Internet</t>
  </si>
  <si>
    <t>Powhatan Correctional Center</t>
  </si>
  <si>
    <t>http://www.richmond.com/news/local/central-virginia/powhatan/powhatan-today/article_b837ac14-54d8-11e4-ab61-001a4bcf6878.html</t>
  </si>
  <si>
    <t>Dinwiddie Correctional Unit #27</t>
  </si>
  <si>
    <t>Church Road</t>
  </si>
  <si>
    <t>DINWIDDIE</t>
  </si>
  <si>
    <t>http://vadoc.virginia.gov/facilities/central/dinwiddie/, http://www.washingtonpost.com/local/new-virginia-prison-sits-empty-at-a-cost-of-more-than-700000-a-year/2011/05/25/AGXZqwEH_story.html</t>
  </si>
  <si>
    <t>Greensville Correctional Center</t>
  </si>
  <si>
    <t>Halifax Correctional Unit #23</t>
  </si>
  <si>
    <t>Halifax</t>
  </si>
  <si>
    <t>(434) 572-2683</t>
  </si>
  <si>
    <t>HALIFAX</t>
  </si>
  <si>
    <t>https://vadoc.virginia.gov/facilities/central/halifax/</t>
  </si>
  <si>
    <t>HANOVER</t>
  </si>
  <si>
    <t>BOYS AND GIRLS RESIDENTIAL FACILITIES (E.G., HOMES, RANCHES, VILLAGES)</t>
  </si>
  <si>
    <t>http://www.djj.virginia.gov/pdf/Admin/HanoverJCC_Press_Release_12172012.pdf</t>
  </si>
  <si>
    <t>Juvenile</t>
  </si>
  <si>
    <t>http://www.vadoc.virginia.gov/facilities/eastern/brunswick/, https://vadoc.virginia.gov/about/facts/managementInformationSummaries/2010-mis-summary.pdf</t>
  </si>
  <si>
    <t>Beaumont Juvenile Correctional Center</t>
  </si>
  <si>
    <t>3500 Beaumont Rd</t>
  </si>
  <si>
    <t>(804) 556-3316</t>
  </si>
  <si>
    <t>http://www.djj.virginia.gov/Facilities.aspx?FacilityID=138, http://www.djj.virginia.gov/pdf/AboutDJJ/UtilizationStudy-09.23.11.pdf</t>
  </si>
  <si>
    <t>http://www.djj.virginia.gov/ResidentialPages/Beaumont.aspx</t>
  </si>
  <si>
    <t>421 Barnfield Rd</t>
  </si>
  <si>
    <t>(804) 333-3577</t>
  </si>
  <si>
    <t>RICHMOND</t>
  </si>
  <si>
    <t>https://vadoc.virginia.gov/facilities/eastern/haynesville/</t>
  </si>
  <si>
    <t>Haynesville Correctional Unit #17</t>
  </si>
  <si>
    <t>Camp Seventeen Rd</t>
  </si>
  <si>
    <t>https://vadoc.virginia.gov/facilities/eastern/haynesville-cu/</t>
  </si>
  <si>
    <t>Southampton County Jail Farm</t>
  </si>
  <si>
    <t>19458 Camp Twenty Dr</t>
  </si>
  <si>
    <t>JAILS (EXCEPT PRIVATE OPERATION OF)</t>
  </si>
  <si>
    <t>http://www.southamptoncounty.org/sheriff-detention.aspx, http://www.shso.org/divisions/detention.html</t>
  </si>
  <si>
    <t>Deerfield Correctional Center</t>
  </si>
  <si>
    <t>21360 Deerfield Dr</t>
  </si>
  <si>
    <t>Chesterfield Womens Diversion Center</t>
  </si>
  <si>
    <t>7000 Courthouse Rd</t>
  </si>
  <si>
    <t>(804) 796-4242</t>
  </si>
  <si>
    <t>https://vadoc.virginia.gov/about/facts/managementInformationSummaries/2013-mis-summary.pdf</t>
  </si>
  <si>
    <t>http://vadoc.virginia.gov/community/central.shtm</t>
  </si>
  <si>
    <t>Parcel Acres</t>
  </si>
  <si>
    <t>Sites in Parcel</t>
  </si>
  <si>
    <t>Open Area Ratio</t>
  </si>
  <si>
    <t>Brunswick Correctional Center, Brunswick Work Center, Lawerenceville Correctional Center</t>
  </si>
  <si>
    <t>Brunswick Corrections</t>
  </si>
  <si>
    <t>Small buildings, mostly farm acreage</t>
  </si>
  <si>
    <t>Work Center closed</t>
  </si>
  <si>
    <t>James River Correctional Center, James River Work Center</t>
  </si>
  <si>
    <t>Flat farm acreage</t>
  </si>
  <si>
    <t>Very flat and open, few trees</t>
  </si>
  <si>
    <t>St Brides CC and Indian creek CC</t>
  </si>
  <si>
    <t>Some forest, some farm acreage,</t>
  </si>
  <si>
    <t>Slopes on parcel, forested around the borders</t>
  </si>
  <si>
    <t>Nottoway Correction Center, Nottoway Work Center</t>
  </si>
  <si>
    <t>Open areas with sparse trees-could be more available acreage</t>
  </si>
  <si>
    <t>Greensville Correctional Center, Greensville Work Center</t>
  </si>
  <si>
    <t>Flat areas along River, More open area possible, Across river from State Farm Goochland</t>
  </si>
  <si>
    <t>Flat areas near river, sloped areas above, across river from State Farm Powhatan</t>
  </si>
  <si>
    <t>Powhattan Correctional Center, Powhatan Reception Center, Deep Meadow Correctional Center and Deep Meadow CC</t>
  </si>
  <si>
    <t>Parcel seems to include VDOT Northern Nech AHQ</t>
  </si>
  <si>
    <t>P0001169</t>
  </si>
  <si>
    <t>Beaumont Juvenile Correction Center, James River Regional Juvenile Detention Center</t>
  </si>
  <si>
    <t>Parcel has extreme slopes, some flat area near river</t>
  </si>
  <si>
    <t>Varying slopes in the parcel, forested areas, grassy areas</t>
  </si>
  <si>
    <t>Central Virginia Correctional Unit #13, Chesterfield Womens Diversion Center</t>
  </si>
  <si>
    <t xml:space="preserve">Address </t>
  </si>
  <si>
    <t>This data was downloaded from the Department of Homeland Security list of US prisons</t>
  </si>
  <si>
    <t>https://hifld-dhs-gii.opendata.arcgis.com/datasets/2da5b9dfb7ea40099860b028723ccfe9_0</t>
  </si>
  <si>
    <t>Forested with patches of open area, Parcel includes VDOT Pocahontas AHQ</t>
  </si>
  <si>
    <t>Dominion Territory</t>
  </si>
  <si>
    <t xml:space="preserve">County Parcels Containing Corrections Facilities </t>
  </si>
  <si>
    <t>Address</t>
  </si>
  <si>
    <t>P0001140</t>
  </si>
  <si>
    <t>DOC Appalachian CU 29 Russell Co</t>
  </si>
  <si>
    <t>924 Clifton Farm Rd</t>
  </si>
  <si>
    <t>Honaker</t>
  </si>
  <si>
    <t>Russell County - 167</t>
  </si>
  <si>
    <t>24260-2110</t>
  </si>
  <si>
    <t>ApCo</t>
  </si>
  <si>
    <t>P0001102</t>
  </si>
  <si>
    <t>DOC Bland Correctional Center Bland Co</t>
  </si>
  <si>
    <t>256 Bland Farm Rd</t>
  </si>
  <si>
    <t>Bland</t>
  </si>
  <si>
    <t>Bland County - 021</t>
  </si>
  <si>
    <t>24315-4960</t>
  </si>
  <si>
    <t>P0001138</t>
  </si>
  <si>
    <t>DOC Botetourt CU 25 Botetourt Co</t>
  </si>
  <si>
    <t>Troutville</t>
  </si>
  <si>
    <t>Botetourt County - 023</t>
  </si>
  <si>
    <t>This property was transferred to DMA and VSP</t>
  </si>
  <si>
    <t>P0001128</t>
  </si>
  <si>
    <t>DOC Marion Corr Treatment Center Smyth Co</t>
  </si>
  <si>
    <t>110 Wright St</t>
  </si>
  <si>
    <t>Marion</t>
  </si>
  <si>
    <t>Smyth County - 173</t>
  </si>
  <si>
    <t>24354-3145</t>
  </si>
  <si>
    <t>P0001139</t>
  </si>
  <si>
    <t>DOC Patrick Henry CU 28 Henry Co</t>
  </si>
  <si>
    <t>18155 AL Philpott Hwy</t>
  </si>
  <si>
    <t>Ridgeway</t>
  </si>
  <si>
    <t>Henry County - 089</t>
  </si>
  <si>
    <t>P0001176</t>
  </si>
  <si>
    <t>DOC Pocahontas Prison Site Tazewell</t>
  </si>
  <si>
    <t>Pocahontas</t>
  </si>
  <si>
    <t>Tazewell County - 185</t>
  </si>
  <si>
    <t>24635-0518</t>
  </si>
  <si>
    <t>P0001120</t>
  </si>
  <si>
    <t>DOC Red Onion CC Wise Co</t>
  </si>
  <si>
    <t>10800 H Jack Rose Hwy</t>
  </si>
  <si>
    <t>Pound</t>
  </si>
  <si>
    <t>Wise County - 195</t>
  </si>
  <si>
    <t>P0020836</t>
  </si>
  <si>
    <t>DOC River North CC Grayson Co</t>
  </si>
  <si>
    <t>329 Dell Brook Ln</t>
  </si>
  <si>
    <t>Independence</t>
  </si>
  <si>
    <t>Grayson County - 077</t>
  </si>
  <si>
    <t>P0001135</t>
  </si>
  <si>
    <t>DOC Rustburg CU 9 Campbell Co</t>
  </si>
  <si>
    <t>479 Camp Nine Rd</t>
  </si>
  <si>
    <t>Rustburg</t>
  </si>
  <si>
    <t>Campbell County - 031</t>
  </si>
  <si>
    <t>Apco Meter</t>
  </si>
  <si>
    <t>Extreme slopes, rocky terrain, Some south facing slope</t>
  </si>
  <si>
    <t>Steep Slopes but some south-facing could be utilized</t>
  </si>
  <si>
    <t>Botetourt Correctional Center</t>
  </si>
  <si>
    <t>Appalachian Correctional Unit 29</t>
  </si>
  <si>
    <t>Bland Correctional Center</t>
  </si>
  <si>
    <t>Marion Correctional Treatment Center</t>
  </si>
  <si>
    <t>Patrick Henry CU 28</t>
  </si>
  <si>
    <t>Pocahontas State Correctional Center</t>
  </si>
  <si>
    <t>Red Onion State Prison</t>
  </si>
  <si>
    <t>River North Correctional Center</t>
  </si>
  <si>
    <t xml:space="preserve">Slopes that could be utilized, </t>
  </si>
  <si>
    <t>Rustburg Correctional Unit 9</t>
  </si>
  <si>
    <t>Parcel is mostly forested and steeply sloped</t>
  </si>
  <si>
    <t>Mostly forested parcel. Steep slopes</t>
  </si>
  <si>
    <t>Dominion Prison Facilities within the selected Parcels</t>
  </si>
  <si>
    <t>Apco Prison Facilities within the selected Parcels</t>
  </si>
  <si>
    <t>(276) 688-3341</t>
  </si>
  <si>
    <t>BLAND</t>
  </si>
  <si>
    <t>https://vadoc.virginia.gov/facilities/western/bland/</t>
  </si>
  <si>
    <t>201 State Dr</t>
  </si>
  <si>
    <t>BOTETOURT</t>
  </si>
  <si>
    <t>http://www.vadoc.state.va.us/facilities/western/botetourt/default.shtm, https://vadoc.virginia.gov/about/facts/managementInformationSummaries/2010-mis-summary.pdf</t>
  </si>
  <si>
    <t>Rustburg Correctional Unit #9</t>
  </si>
  <si>
    <t>(434) 332-7354</t>
  </si>
  <si>
    <t>CAMPBELL</t>
  </si>
  <si>
    <t>https://vadoc.virginia.gov/facilities/central/rustburg/</t>
  </si>
  <si>
    <t>Patrick Henry Correctional Unit #28</t>
  </si>
  <si>
    <t>18155 A L Philpott Hwy</t>
  </si>
  <si>
    <t>(276) 957-2234</t>
  </si>
  <si>
    <t>HENRY</t>
  </si>
  <si>
    <t>https://vadoc.virginia.gov/facilities/western/patrick-henry/</t>
  </si>
  <si>
    <t>(276) 783-7154</t>
  </si>
  <si>
    <t>SMYTH</t>
  </si>
  <si>
    <t>https://vadoc.virginia.gov/facilities/western/marion/</t>
  </si>
  <si>
    <t>Keystone Marion Youth Center</t>
  </si>
  <si>
    <t>225 State St</t>
  </si>
  <si>
    <t>http://www.tricities.com/news/article_bc603058-0a98-5da0-a959-e563aec3a3bf.html</t>
  </si>
  <si>
    <t>(276) 796-7510</t>
  </si>
  <si>
    <t>WISE</t>
  </si>
  <si>
    <t>PRISONS</t>
  </si>
  <si>
    <t>https://vadoc.virginia.gov/facilities/western/redonion/</t>
  </si>
  <si>
    <t>329 Dell Brook Lane</t>
  </si>
  <si>
    <t>(276) 773-2518</t>
  </si>
  <si>
    <t>GRAYSON</t>
  </si>
  <si>
    <t>https://vadoc.virginia.gov/facilities/western/river-north/</t>
  </si>
  <si>
    <t>920 Old River Road</t>
  </si>
  <si>
    <t>(276) 945-9173</t>
  </si>
  <si>
    <t>TAZEWELL</t>
  </si>
  <si>
    <t>https://vadoc.virginia.gov/facilities/western/pocahontas/</t>
  </si>
  <si>
    <t>slopes and pond on the property, VDOT adjacent to parcel</t>
  </si>
  <si>
    <t>KW Array to Meet Demand</t>
  </si>
  <si>
    <t>MW Convert</t>
  </si>
  <si>
    <t>Number of 250 watt solar panels</t>
  </si>
  <si>
    <t>Rough Acres Needed for Array</t>
  </si>
  <si>
    <t>MW * 8 acre</t>
  </si>
  <si>
    <t>Parcels in Apco Territory</t>
  </si>
  <si>
    <t>facilities</t>
  </si>
  <si>
    <t>Southampton Correctional Center, Deerfield Correctional Center, Deerfield Work center Men and Women, Southampton Mens Detention Center, Southampton County Jail Farm, Southampton Diversion Center for Women</t>
  </si>
  <si>
    <t>Sites with no kWh data</t>
  </si>
  <si>
    <t>SHAPE_Leng</t>
  </si>
  <si>
    <t>SHAPE_Area</t>
  </si>
  <si>
    <t>Culpeper Juvenile Correctional Center</t>
  </si>
  <si>
    <t>12240 Coffeewood Dr</t>
  </si>
  <si>
    <t>Mitchells</t>
  </si>
  <si>
    <t>CULPEPER</t>
  </si>
  <si>
    <t>http://www.djj.virginia.gov/Facilities.aspx?FacilityID=140, http://www.dailyprogress.com/starexponent/news/local_news/state-budget-looks-to-close-culpeper-juvenile-center-by-july/article_141443fe-880a-11e3-a5a7-001a4bcf6878.html</t>
  </si>
  <si>
    <t>Sussex I State Prison</t>
  </si>
  <si>
    <t>24414 Musselwhite Dr</t>
  </si>
  <si>
    <t>Waverly</t>
  </si>
  <si>
    <t>(804) 834-9967</t>
  </si>
  <si>
    <t>SUSSEX</t>
  </si>
  <si>
    <t>https://vadoc.virginia.gov/facilities/eastern/sussex1/</t>
  </si>
  <si>
    <t>Sussex II State Prison</t>
  </si>
  <si>
    <t>24427 Musselwhite Dr</t>
  </si>
  <si>
    <t>(804) 834-2678</t>
  </si>
  <si>
    <t>https://vadoc.virginia.gov/facilities/eastern/sussex2/</t>
  </si>
  <si>
    <t>Wallens Ridge State Prison</t>
  </si>
  <si>
    <t>272 Dogwood Dr</t>
  </si>
  <si>
    <t>Big Stone Gap</t>
  </si>
  <si>
    <t>(276) 523-3310</t>
  </si>
  <si>
    <t>https://vadoc.virginia.gov/facilities/western/wallens-ridge/</t>
  </si>
  <si>
    <t>Caroline Correctional Unit #2</t>
  </si>
  <si>
    <t>31285 Camp Rd</t>
  </si>
  <si>
    <t>(804) 994-2161</t>
  </si>
  <si>
    <t>CAROLINE</t>
  </si>
  <si>
    <t>https://vadoc.virginia.gov/facilities/eastern/caroline/</t>
  </si>
  <si>
    <t>Cold Springs Correctional Unit #10</t>
  </si>
  <si>
    <t>221 Spitler Circle</t>
  </si>
  <si>
    <t>Greenville</t>
  </si>
  <si>
    <t>(540) 337-1818</t>
  </si>
  <si>
    <t>AUGUSTA</t>
  </si>
  <si>
    <t>https://vadoc.virginia.gov/facilities/western/cold-springs/</t>
  </si>
  <si>
    <t>Cold Springs Work Center #42</t>
  </si>
  <si>
    <t>192 Spitler Circle</t>
  </si>
  <si>
    <t>Augusta Correctional Center</t>
  </si>
  <si>
    <t>1821 Estaline Valley Rd</t>
  </si>
  <si>
    <t>Craigsville</t>
  </si>
  <si>
    <t>(540) 997-7000</t>
  </si>
  <si>
    <t>https://vadoc.virginia.gov/facilities/western/augusta/</t>
  </si>
  <si>
    <t>Coffeewood Correctional Center</t>
  </si>
  <si>
    <t>12352 Coffeewood Dr</t>
  </si>
  <si>
    <t>(540) 829-6483</t>
  </si>
  <si>
    <t>https://vadoc.virginia.gov/facilities/central/coffeewood/</t>
  </si>
  <si>
    <t>Lunenburg Correctional Center</t>
  </si>
  <si>
    <t>690 Falls Rd</t>
  </si>
  <si>
    <t>Victoria</t>
  </si>
  <si>
    <t>(434) 696-2045</t>
  </si>
  <si>
    <t>LUNENBURG</t>
  </si>
  <si>
    <t>https://vadoc.virginia.gov/facilities/central/lunenburg/</t>
  </si>
  <si>
    <t>Fluvanna Correctional Center for Women</t>
  </si>
  <si>
    <t>144 Prison Lane</t>
  </si>
  <si>
    <t>Troy</t>
  </si>
  <si>
    <t>(434) 984-3700</t>
  </si>
  <si>
    <t>FLUVANNA</t>
  </si>
  <si>
    <t>https://vadoc.virginia.gov/facilities/central/fluvanna/</t>
  </si>
  <si>
    <t>Baskerville Correctional Center</t>
  </si>
  <si>
    <t>4150 Hayes Mill Rd</t>
  </si>
  <si>
    <t>Baskerville</t>
  </si>
  <si>
    <t>(434) 447-3857</t>
  </si>
  <si>
    <t>MECKLENBURG</t>
  </si>
  <si>
    <t>https://vadoc.virginia.gov/facilities/central/baskerville/</t>
  </si>
  <si>
    <t>Mecklenburg Correctional Center</t>
  </si>
  <si>
    <t>960 Prison Rd</t>
  </si>
  <si>
    <t>Boydton</t>
  </si>
  <si>
    <t>http://www.vadoc.state.va.us/facilities/central/mecklenburg/default.shtm, http://hamptonroads.com/2011/12/correctional-center-near-emporia-close</t>
  </si>
  <si>
    <t>Green Rock Correctional Center</t>
  </si>
  <si>
    <t>475 Green Rock Lane</t>
  </si>
  <si>
    <t>Chatham</t>
  </si>
  <si>
    <t>(434) 797-2000</t>
  </si>
  <si>
    <t>PITTSYLVANIA</t>
  </si>
  <si>
    <t>https://vadoc.virginia.gov/facilities/western/greenrock/</t>
  </si>
  <si>
    <t>Wise Correctional Unit</t>
  </si>
  <si>
    <t>3703 Dungannon Rd</t>
  </si>
  <si>
    <t>Coeburn</t>
  </si>
  <si>
    <t>(276) 679-9204</t>
  </si>
  <si>
    <t>https://vadoc.virginia.gov/facilities/western/wise/</t>
  </si>
  <si>
    <t>6624 Beard Woods Lane</t>
  </si>
  <si>
    <t>Harrisonburg</t>
  </si>
  <si>
    <t>(540) 833-2011</t>
  </si>
  <si>
    <t>ROCKINGHAM</t>
  </si>
  <si>
    <t>https://vadoc.virginia.gov/community/community-facilities.shtm</t>
  </si>
  <si>
    <t>P0001133</t>
  </si>
  <si>
    <t>DOC Petersburg Farm Prince George Co</t>
  </si>
  <si>
    <t>1100 River Rd</t>
  </si>
  <si>
    <t>Hopewell</t>
  </si>
  <si>
    <t>Prince George County - 149</t>
  </si>
  <si>
    <t>Land Next to Federal Prison FCI Petersburg</t>
  </si>
  <si>
    <t>P0001132</t>
  </si>
  <si>
    <t>DOC Augusta Correctional Center Augusta Co</t>
  </si>
  <si>
    <t>Augusta County - 015</t>
  </si>
  <si>
    <t>24430-2520</t>
  </si>
  <si>
    <t>Barc</t>
  </si>
  <si>
    <t>P0001150</t>
  </si>
  <si>
    <t>DOC Baskerville CU 4 Mecklenburg Co</t>
  </si>
  <si>
    <t>Mecklenburg County - 117</t>
  </si>
  <si>
    <t>23915-1720</t>
  </si>
  <si>
    <t>Mecklenburg</t>
  </si>
  <si>
    <t>P0001143</t>
  </si>
  <si>
    <t>DOC Caroline CU 2 Caroline Co</t>
  </si>
  <si>
    <t>Caroline County - 033</t>
  </si>
  <si>
    <t>23069-2129</t>
  </si>
  <si>
    <t>Rappahannock</t>
  </si>
  <si>
    <t>P0001164</t>
  </si>
  <si>
    <t>DOC Coffeewood CC Culpeper Co Women</t>
  </si>
  <si>
    <t>Culpeper County - 047</t>
  </si>
  <si>
    <t>22729-2046</t>
  </si>
  <si>
    <t>Culpeper CC for juveniles in same parcel</t>
  </si>
  <si>
    <t>P0001145</t>
  </si>
  <si>
    <t>DOC Cold Springs CU 10 Augusta Co</t>
  </si>
  <si>
    <t>221 Spitler Cir</t>
  </si>
  <si>
    <t>24440-9801</t>
  </si>
  <si>
    <t>Shenandoah Valley</t>
  </si>
  <si>
    <t>P0001122</t>
  </si>
  <si>
    <t>DOC Fluvanna Womens CC Fluvanna County</t>
  </si>
  <si>
    <t>144 Prison Ln</t>
  </si>
  <si>
    <t>Fluvanna County - 065</t>
  </si>
  <si>
    <t>Central VA</t>
  </si>
  <si>
    <t>P0001136</t>
  </si>
  <si>
    <t>DOC Green Rock CC Pittsylvania Co</t>
  </si>
  <si>
    <t>475 Green Rock Ln</t>
  </si>
  <si>
    <t>Pittsylvania County - 143</t>
  </si>
  <si>
    <t>Mecklenburg CC</t>
  </si>
  <si>
    <t>P0001114</t>
  </si>
  <si>
    <t>DOC Sussex I Correctional Center Sussex Co</t>
  </si>
  <si>
    <t>24414 Musselwhite Rd</t>
  </si>
  <si>
    <t>(For both Sussex I &amp; II) 539.913</t>
  </si>
  <si>
    <t>23891-1111</t>
  </si>
  <si>
    <t>Prince George</t>
  </si>
  <si>
    <t>Includes Sussex 2 CC P0001115</t>
  </si>
  <si>
    <t>P0001116</t>
  </si>
  <si>
    <t>Wallens Ridge</t>
  </si>
  <si>
    <t>Big Stone</t>
  </si>
  <si>
    <t>Wise County - 196</t>
  </si>
  <si>
    <t>Kentucky Util</t>
  </si>
  <si>
    <t>P0001137</t>
  </si>
  <si>
    <t>DOC Wise CU 18 Wise Co</t>
  </si>
  <si>
    <t>P0001166</t>
  </si>
  <si>
    <t>DOC Lunenburg CC Lunenburg Co</t>
  </si>
  <si>
    <t>Lunenburg County - 111</t>
  </si>
  <si>
    <t>23974-0650</t>
  </si>
  <si>
    <t>Other</t>
  </si>
  <si>
    <t>P0001142</t>
  </si>
  <si>
    <t>DOC Harrisonburg DC Rockingham Co</t>
  </si>
  <si>
    <t>6624 Beard Woods Ln</t>
  </si>
  <si>
    <t>Rockingham County - 165</t>
  </si>
  <si>
    <t>Co-op</t>
  </si>
  <si>
    <t>Petersburg Low, Petersburg Medium, Petersburg Camp, Riverside Regional Jail</t>
  </si>
  <si>
    <t>Culpeper Juvenile Correctional Center, Coffeewood Correctional Center</t>
  </si>
  <si>
    <t>Cold Springs Correctional Unit #10, Cold Springs Work Center</t>
  </si>
  <si>
    <t>Fluvanna Corectional Center for Women</t>
  </si>
  <si>
    <t>Green Rock Correctional Center, Chatham Diversion Center</t>
  </si>
  <si>
    <t>Near VDOT site Linville Storage Lot</t>
  </si>
  <si>
    <t>Harrisonburg Mens Diversion Center</t>
  </si>
  <si>
    <t>Sussex I State Prison, Sussex II State Prison</t>
  </si>
  <si>
    <t>VDOT Coeburn AHQ within parcel</t>
  </si>
  <si>
    <t>8 acre per MW</t>
  </si>
  <si>
    <t>Acreage to MW (potential Array Size)</t>
  </si>
  <si>
    <t>Acreage to MW (potential array size for parcel)</t>
  </si>
  <si>
    <t>8acre per MW</t>
  </si>
  <si>
    <t>Acreage to MW (potential Array Size for Site)</t>
  </si>
  <si>
    <t>Sorted</t>
  </si>
  <si>
    <t>Property Sheet Complete</t>
  </si>
  <si>
    <t>x</t>
  </si>
  <si>
    <t>GIS Snapshot in File</t>
  </si>
  <si>
    <t>GIS indicates slope but area appears more flat due to agriculture fields, VDOT Horsepasture AHQ within Parcel</t>
  </si>
  <si>
    <t xml:space="preserve"> VDOT Greenville substation adjacent</t>
  </si>
  <si>
    <t>VDOT  Dawn Sub area adjacent</t>
  </si>
  <si>
    <t>VDOT Chatham AHQ and Storage lot</t>
  </si>
  <si>
    <t>xx</t>
  </si>
  <si>
    <t>VDOT Church rd within Parcel</t>
  </si>
  <si>
    <t>Some steep slopes on property,  VDOT Sinai Area HQ within parcel</t>
  </si>
  <si>
    <t>920 Old River Rd</t>
  </si>
  <si>
    <t>Buckingham Correction Center, Dillwyn Correctional Center</t>
  </si>
  <si>
    <t>Haynesville Correctional Center, Haynesville Correctional Unit #17</t>
  </si>
  <si>
    <t>Marion Correctional Treatment Center, Keystone Marion Youth Center</t>
  </si>
  <si>
    <t>Property is steeply sloped, VDOT Marion Area HQ across st</t>
  </si>
  <si>
    <t>Do Not Have Actual GIS Boundary No County Data</t>
  </si>
  <si>
    <t>Wallens Ridge  State Prison</t>
  </si>
  <si>
    <t>Sheltered by surrounding hilly terrain</t>
  </si>
  <si>
    <t>Facilities</t>
  </si>
  <si>
    <t>P0001125</t>
  </si>
  <si>
    <t>P0001144</t>
  </si>
  <si>
    <t>White Post Mens Detention Center</t>
  </si>
  <si>
    <t>201 Ray of Hope Lane</t>
  </si>
  <si>
    <t>White Post</t>
  </si>
  <si>
    <t>(540)868-7026</t>
  </si>
  <si>
    <t>Clark</t>
  </si>
  <si>
    <t>White Post Diversion Detention Center</t>
  </si>
  <si>
    <t>Clark County</t>
  </si>
  <si>
    <t>White Post Men's Detention Center</t>
  </si>
  <si>
    <t>flat parcel, open areas</t>
  </si>
  <si>
    <t>P0001168</t>
  </si>
  <si>
    <t>DJJ Barrett Juvenile Correctional Center</t>
  </si>
  <si>
    <t>11391 Barret Center Rd</t>
  </si>
  <si>
    <t>Mechanicsville</t>
  </si>
  <si>
    <t>large forested area, smaller open areas</t>
  </si>
  <si>
    <t>DJJ Barrett Juvenile Correction Center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</si>
</sst>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48"/>
      <name val="Calibri"/>
      <family val="0"/>
    </font>
    <font>
      <sz val="12"/>
      <name val="Calibri"/>
      <family val="0"/>
    </font>
    <font>
      <b/>
      <sz val="14"/>
      <color indexed="8"/>
      <name val="Calibri"/>
      <family val="2"/>
    </font>
    <font>
      <b/>
      <sz val="14"/>
      <name val="Calibri"/>
      <family val="0"/>
    </font>
    <font>
      <b/>
      <sz val="14"/>
      <color indexed="12"/>
      <name val="Calibri"/>
      <family val="0"/>
    </font>
    <font>
      <b/>
      <sz val="14"/>
      <color indexed="48"/>
      <name val="Calibri"/>
      <family val="0"/>
    </font>
    <font>
      <b/>
      <u val="single"/>
      <sz val="12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2"/>
      <color indexed="12"/>
      <name val="Calibri"/>
      <family val="0"/>
    </font>
    <font>
      <sz val="12"/>
      <color indexed="15"/>
      <name val="Calibri"/>
      <family val="2"/>
    </font>
    <font>
      <b/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366FF"/>
      <name val="Calibri"/>
      <family val="0"/>
    </font>
    <font>
      <b/>
      <sz val="14"/>
      <color theme="1"/>
      <name val="Calibri"/>
      <family val="2"/>
    </font>
    <font>
      <b/>
      <sz val="14"/>
      <color rgb="FF0000FF"/>
      <name val="Calibri"/>
      <family val="0"/>
    </font>
    <font>
      <b/>
      <sz val="14"/>
      <color rgb="FF3366FF"/>
      <name val="Calibri"/>
      <family val="0"/>
    </font>
    <font>
      <b/>
      <u val="single"/>
      <sz val="12"/>
      <color theme="1"/>
      <name val="Calibri"/>
      <family val="0"/>
    </font>
    <font>
      <sz val="12"/>
      <color rgb="FF000000"/>
      <name val="Calibri"/>
      <family val="2"/>
    </font>
    <font>
      <b/>
      <u val="single"/>
      <sz val="14"/>
      <color theme="1"/>
      <name val="Calibri"/>
      <family val="0"/>
    </font>
    <font>
      <sz val="12"/>
      <color rgb="FF0000FF"/>
      <name val="Calibri"/>
      <family val="0"/>
    </font>
    <font>
      <sz val="12"/>
      <color rgb="FF0070C0"/>
      <name val="Calibri"/>
      <family val="2"/>
    </font>
    <font>
      <sz val="12"/>
      <color theme="4" tint="-0.24997000396251678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0" borderId="0" xfId="53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49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48" fillId="0" borderId="0" xfId="0" applyNumberFormat="1" applyFont="1" applyAlignment="1">
      <alignment horizontal="center"/>
    </xf>
    <xf numFmtId="49" fontId="47" fillId="0" borderId="10" xfId="0" applyNumberFormat="1" applyFont="1" applyFill="1" applyBorder="1" applyAlignment="1">
      <alignment horizontal="center" wrapText="1"/>
    </xf>
    <xf numFmtId="49" fontId="47" fillId="0" borderId="0" xfId="0" applyNumberFormat="1" applyFont="1" applyAlignment="1">
      <alignment wrapText="1"/>
    </xf>
    <xf numFmtId="49" fontId="50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 wrapText="1"/>
    </xf>
    <xf numFmtId="49" fontId="51" fillId="34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0" fillId="34" borderId="10" xfId="0" applyNumberFormat="1" applyFont="1" applyFill="1" applyBorder="1" applyAlignment="1">
      <alignment horizontal="center" wrapText="1"/>
    </xf>
    <xf numFmtId="2" fontId="54" fillId="0" borderId="0" xfId="0" applyNumberFormat="1" applyFont="1" applyAlignment="1">
      <alignment/>
    </xf>
    <xf numFmtId="49" fontId="54" fillId="0" borderId="0" xfId="0" applyNumberFormat="1" applyFont="1" applyAlignment="1">
      <alignment wrapText="1"/>
    </xf>
    <xf numFmtId="2" fontId="23" fillId="34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wrapText="1"/>
    </xf>
    <xf numFmtId="0" fontId="56" fillId="0" borderId="0" xfId="0" applyFont="1" applyAlignment="1">
      <alignment/>
    </xf>
    <xf numFmtId="49" fontId="51" fillId="0" borderId="10" xfId="0" applyNumberFormat="1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50" fillId="34" borderId="10" xfId="0" applyNumberFormat="1" applyFont="1" applyFill="1" applyBorder="1" applyAlignment="1">
      <alignment horizontal="center" wrapText="1"/>
    </xf>
    <xf numFmtId="3" fontId="48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47" fillId="35" borderId="10" xfId="0" applyNumberFormat="1" applyFont="1" applyFill="1" applyBorder="1" applyAlignment="1">
      <alignment horizontal="center" wrapText="1"/>
    </xf>
    <xf numFmtId="49" fontId="59" fillId="35" borderId="10" xfId="0" applyNumberFormat="1" applyFont="1" applyFill="1" applyBorder="1" applyAlignment="1">
      <alignment horizontal="center" wrapText="1"/>
    </xf>
    <xf numFmtId="49" fontId="53" fillId="35" borderId="10" xfId="0" applyNumberFormat="1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hifld-dhs-gii.opendata.arcgis.com/datasets/2da5b9dfb7ea40099860b028723ccfe9_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60" zoomScaleNormal="60" zoomScalePageLayoutView="0" workbookViewId="0" topLeftCell="A1">
      <selection activeCell="B20" sqref="B20"/>
    </sheetView>
  </sheetViews>
  <sheetFormatPr defaultColWidth="11.00390625" defaultRowHeight="15.75"/>
  <cols>
    <col min="1" max="1" width="11.00390625" style="35" customWidth="1"/>
    <col min="2" max="2" width="10.00390625" style="33" customWidth="1"/>
    <col min="3" max="3" width="9.375" style="0" bestFit="1" customWidth="1"/>
    <col min="4" max="4" width="32.625" style="0" customWidth="1"/>
    <col min="5" max="5" width="24.875" style="0" customWidth="1"/>
    <col min="6" max="6" width="14.125" style="0" bestFit="1" customWidth="1"/>
    <col min="7" max="7" width="9.875" style="0" customWidth="1"/>
    <col min="8" max="8" width="15.125" style="0" customWidth="1"/>
    <col min="9" max="9" width="11.00390625" style="0" bestFit="1" customWidth="1"/>
    <col min="10" max="10" width="11.00390625" style="0" customWidth="1"/>
    <col min="11" max="11" width="12.875" style="36" bestFit="1" customWidth="1"/>
    <col min="12" max="12" width="25.50390625" style="5" customWidth="1"/>
    <col min="13" max="13" width="11.125" style="0" bestFit="1" customWidth="1"/>
    <col min="14" max="14" width="11.375" style="0" bestFit="1" customWidth="1"/>
    <col min="15" max="15" width="9.00390625" style="4" customWidth="1"/>
    <col min="16" max="16" width="37.00390625" style="5" customWidth="1"/>
    <col min="17" max="17" width="20.50390625" style="3" bestFit="1" customWidth="1"/>
    <col min="18" max="18" width="17.00390625" style="3" bestFit="1" customWidth="1"/>
    <col min="19" max="19" width="14.625" style="4" customWidth="1"/>
    <col min="20" max="20" width="17.125" style="10" customWidth="1"/>
    <col min="21" max="21" width="11.875" style="3" bestFit="1" customWidth="1"/>
    <col min="22" max="22" width="16.375" style="11" customWidth="1"/>
    <col min="23" max="23" width="19.50390625" style="9" customWidth="1"/>
    <col min="24" max="24" width="23.00390625" style="3" customWidth="1"/>
  </cols>
  <sheetData>
    <row r="1" spans="4:18" ht="15.75">
      <c r="D1" t="s">
        <v>282</v>
      </c>
      <c r="E1" t="s">
        <v>283</v>
      </c>
      <c r="R1" s="3" t="s">
        <v>555</v>
      </c>
    </row>
    <row r="2" spans="23:24" ht="15.75">
      <c r="W2" s="9" t="s">
        <v>389</v>
      </c>
      <c r="X2" s="3" t="s">
        <v>550</v>
      </c>
    </row>
    <row r="3" spans="1:24" s="23" customFormat="1" ht="54.75">
      <c r="A3" s="34" t="s">
        <v>556</v>
      </c>
      <c r="B3" s="34" t="s">
        <v>558</v>
      </c>
      <c r="C3" s="20" t="s">
        <v>0</v>
      </c>
      <c r="D3" s="20" t="s">
        <v>103</v>
      </c>
      <c r="E3" s="20" t="s">
        <v>278</v>
      </c>
      <c r="F3" s="20" t="s">
        <v>1</v>
      </c>
      <c r="G3" s="20" t="s">
        <v>2</v>
      </c>
      <c r="H3" s="20" t="s">
        <v>3</v>
      </c>
      <c r="I3" s="20" t="s">
        <v>4</v>
      </c>
      <c r="J3" s="20" t="s">
        <v>5</v>
      </c>
      <c r="K3" s="37" t="s">
        <v>6</v>
      </c>
      <c r="L3" s="20" t="s">
        <v>7</v>
      </c>
      <c r="M3" s="20" t="s">
        <v>8</v>
      </c>
      <c r="N3" s="20" t="s">
        <v>253</v>
      </c>
      <c r="O3" s="20" t="s">
        <v>254</v>
      </c>
      <c r="P3" s="24" t="s">
        <v>101</v>
      </c>
      <c r="Q3" s="20" t="s">
        <v>102</v>
      </c>
      <c r="R3" s="20" t="s">
        <v>100</v>
      </c>
      <c r="S3" s="21" t="s">
        <v>255</v>
      </c>
      <c r="T3" s="32" t="s">
        <v>385</v>
      </c>
      <c r="U3" s="22" t="s">
        <v>386</v>
      </c>
      <c r="V3" s="20" t="s">
        <v>387</v>
      </c>
      <c r="W3" s="20" t="s">
        <v>388</v>
      </c>
      <c r="X3" s="31" t="s">
        <v>554</v>
      </c>
    </row>
    <row r="4" spans="1:24" ht="94.5">
      <c r="A4" s="35" t="s">
        <v>557</v>
      </c>
      <c r="B4" s="35" t="s">
        <v>563</v>
      </c>
      <c r="C4" t="s">
        <v>78</v>
      </c>
      <c r="D4" t="s">
        <v>79</v>
      </c>
      <c r="E4" t="s">
        <v>80</v>
      </c>
      <c r="F4" t="s">
        <v>81</v>
      </c>
      <c r="G4">
        <v>2579.61</v>
      </c>
      <c r="H4" t="s">
        <v>82</v>
      </c>
      <c r="I4">
        <v>23829</v>
      </c>
      <c r="J4" t="s">
        <v>14</v>
      </c>
      <c r="K4" s="38">
        <v>10880876</v>
      </c>
      <c r="L4" s="5" t="s">
        <v>264</v>
      </c>
      <c r="M4">
        <v>3</v>
      </c>
      <c r="N4">
        <v>2706.92999999999</v>
      </c>
      <c r="O4" s="4">
        <v>7</v>
      </c>
      <c r="P4" s="19" t="s">
        <v>392</v>
      </c>
      <c r="Q4" s="3">
        <v>5.07</v>
      </c>
      <c r="R4" s="13">
        <v>632.1</v>
      </c>
      <c r="S4" s="4">
        <v>0.21</v>
      </c>
      <c r="T4" s="10">
        <f aca="true" t="shared" si="0" ref="T4:T20">(K4)/(365)/(Q4)/0.75</f>
        <v>7839.742058667242</v>
      </c>
      <c r="U4" s="12">
        <f aca="true" t="shared" si="1" ref="U4:U20">T4/1000</f>
        <v>7.839742058667243</v>
      </c>
      <c r="V4" s="11">
        <f aca="true" t="shared" si="2" ref="V4:V20">T4*1000/250</f>
        <v>31358.96823466897</v>
      </c>
      <c r="W4" s="13">
        <f aca="true" t="shared" si="3" ref="W4:W20">U4*8</f>
        <v>62.71793646933794</v>
      </c>
      <c r="X4" s="3">
        <f aca="true" t="shared" si="4" ref="X4:X20">R4/8</f>
        <v>79.0125</v>
      </c>
    </row>
    <row r="5" spans="1:24" ht="15.75">
      <c r="A5" s="35" t="s">
        <v>557</v>
      </c>
      <c r="B5" s="35" t="s">
        <v>563</v>
      </c>
      <c r="C5" t="s">
        <v>17</v>
      </c>
      <c r="D5" t="s">
        <v>18</v>
      </c>
      <c r="E5" t="s">
        <v>19</v>
      </c>
      <c r="F5" t="s">
        <v>20</v>
      </c>
      <c r="G5">
        <v>1805.76</v>
      </c>
      <c r="H5" t="s">
        <v>21</v>
      </c>
      <c r="I5">
        <v>23069</v>
      </c>
      <c r="J5" t="s">
        <v>14</v>
      </c>
      <c r="K5" s="38">
        <v>2021800</v>
      </c>
      <c r="L5" s="5" t="s">
        <v>261</v>
      </c>
      <c r="M5">
        <v>1</v>
      </c>
      <c r="N5">
        <v>1937.49</v>
      </c>
      <c r="O5" s="4">
        <v>1</v>
      </c>
      <c r="P5" s="19" t="s">
        <v>22</v>
      </c>
      <c r="Q5" s="3">
        <v>4.97</v>
      </c>
      <c r="R5" s="13">
        <v>508.613884601</v>
      </c>
      <c r="S5" s="4">
        <v>0.26</v>
      </c>
      <c r="T5" s="10">
        <f t="shared" si="0"/>
        <v>1486.0303372747903</v>
      </c>
      <c r="U5" s="12">
        <f t="shared" si="1"/>
        <v>1.4860303372747903</v>
      </c>
      <c r="V5" s="11">
        <f t="shared" si="2"/>
        <v>5944.121349099161</v>
      </c>
      <c r="W5" s="13">
        <f t="shared" si="3"/>
        <v>11.888242698198322</v>
      </c>
      <c r="X5" s="3">
        <f t="shared" si="4"/>
        <v>63.576735575125</v>
      </c>
    </row>
    <row r="6" spans="1:24" ht="63">
      <c r="A6" s="35" t="s">
        <v>557</v>
      </c>
      <c r="B6" s="35" t="s">
        <v>563</v>
      </c>
      <c r="C6" t="s">
        <v>28</v>
      </c>
      <c r="D6" t="s">
        <v>29</v>
      </c>
      <c r="E6" t="s">
        <v>30</v>
      </c>
      <c r="F6" t="s">
        <v>31</v>
      </c>
      <c r="G6">
        <v>2593.2</v>
      </c>
      <c r="H6" t="s">
        <v>26</v>
      </c>
      <c r="I6">
        <v>23160</v>
      </c>
      <c r="J6" t="s">
        <v>14</v>
      </c>
      <c r="K6" s="38">
        <v>17821791</v>
      </c>
      <c r="L6" s="5" t="s">
        <v>269</v>
      </c>
      <c r="M6">
        <v>10</v>
      </c>
      <c r="N6">
        <v>2741.94</v>
      </c>
      <c r="O6" s="4">
        <v>3</v>
      </c>
      <c r="P6" s="19" t="s">
        <v>271</v>
      </c>
      <c r="Q6" s="3">
        <v>5.01</v>
      </c>
      <c r="R6" s="13">
        <v>467.834859252</v>
      </c>
      <c r="S6" s="4">
        <v>0.17</v>
      </c>
      <c r="T6" s="10">
        <f t="shared" si="0"/>
        <v>12994.497580182104</v>
      </c>
      <c r="U6" s="12">
        <f t="shared" si="1"/>
        <v>12.994497580182104</v>
      </c>
      <c r="V6" s="11">
        <f t="shared" si="2"/>
        <v>51977.990320728415</v>
      </c>
      <c r="W6" s="13">
        <f t="shared" si="3"/>
        <v>103.95598064145683</v>
      </c>
      <c r="X6" s="3">
        <f t="shared" si="4"/>
        <v>58.4793574065</v>
      </c>
    </row>
    <row r="7" spans="1:24" ht="109.5" customHeight="1">
      <c r="A7" s="35" t="s">
        <v>557</v>
      </c>
      <c r="B7" s="35" t="s">
        <v>563</v>
      </c>
      <c r="C7" t="s">
        <v>83</v>
      </c>
      <c r="D7" t="s">
        <v>257</v>
      </c>
      <c r="E7" t="s">
        <v>84</v>
      </c>
      <c r="F7" t="s">
        <v>85</v>
      </c>
      <c r="G7">
        <v>764.788</v>
      </c>
      <c r="H7" t="s">
        <v>86</v>
      </c>
      <c r="I7" t="s">
        <v>87</v>
      </c>
      <c r="J7" t="s">
        <v>14</v>
      </c>
      <c r="K7" s="38">
        <v>1677666</v>
      </c>
      <c r="L7" s="5" t="s">
        <v>259</v>
      </c>
      <c r="M7">
        <v>5</v>
      </c>
      <c r="N7">
        <v>790.59</v>
      </c>
      <c r="O7" s="4">
        <v>3</v>
      </c>
      <c r="P7" s="19" t="s">
        <v>256</v>
      </c>
      <c r="Q7" s="3">
        <v>5.08</v>
      </c>
      <c r="R7" s="13">
        <v>328.701498581</v>
      </c>
      <c r="S7" s="4">
        <v>0.42</v>
      </c>
      <c r="T7" s="10">
        <f t="shared" si="0"/>
        <v>1206.3898177111423</v>
      </c>
      <c r="U7" s="12">
        <f t="shared" si="1"/>
        <v>1.2063898177111423</v>
      </c>
      <c r="V7" s="11">
        <f t="shared" si="2"/>
        <v>4825.559270844569</v>
      </c>
      <c r="W7" s="13">
        <f t="shared" si="3"/>
        <v>9.651118541689138</v>
      </c>
      <c r="X7" s="3">
        <f t="shared" si="4"/>
        <v>41.087687322625</v>
      </c>
    </row>
    <row r="8" spans="1:24" ht="47.25">
      <c r="A8" s="35" t="s">
        <v>557</v>
      </c>
      <c r="B8" s="35" t="s">
        <v>563</v>
      </c>
      <c r="C8" t="s">
        <v>39</v>
      </c>
      <c r="D8" t="s">
        <v>40</v>
      </c>
      <c r="E8" t="s">
        <v>153</v>
      </c>
      <c r="F8" t="s">
        <v>41</v>
      </c>
      <c r="G8">
        <v>1151.736</v>
      </c>
      <c r="H8" t="s">
        <v>36</v>
      </c>
      <c r="I8">
        <v>23160</v>
      </c>
      <c r="J8" t="s">
        <v>14</v>
      </c>
      <c r="K8" s="38">
        <v>616302</v>
      </c>
      <c r="L8" s="5" t="s">
        <v>270</v>
      </c>
      <c r="M8" t="s">
        <v>15</v>
      </c>
      <c r="N8">
        <v>1013.92999999999</v>
      </c>
      <c r="O8" s="4">
        <v>2</v>
      </c>
      <c r="P8" s="19" t="s">
        <v>260</v>
      </c>
      <c r="Q8" s="14">
        <v>5.01</v>
      </c>
      <c r="R8" s="13">
        <v>275.989191350999</v>
      </c>
      <c r="S8" s="4">
        <v>0.27</v>
      </c>
      <c r="T8" s="10">
        <f t="shared" si="0"/>
        <v>449.36756623738825</v>
      </c>
      <c r="U8" s="12">
        <f t="shared" si="1"/>
        <v>0.44936756623738827</v>
      </c>
      <c r="V8" s="11">
        <f t="shared" si="2"/>
        <v>1797.470264949553</v>
      </c>
      <c r="W8" s="13">
        <f t="shared" si="3"/>
        <v>3.594940529899106</v>
      </c>
      <c r="X8" s="3">
        <f t="shared" si="4"/>
        <v>34.49864891887488</v>
      </c>
    </row>
    <row r="9" spans="1:24" ht="47.25">
      <c r="A9" s="35" t="s">
        <v>557</v>
      </c>
      <c r="B9" s="35" t="s">
        <v>563</v>
      </c>
      <c r="C9" t="s">
        <v>67</v>
      </c>
      <c r="D9" t="s">
        <v>68</v>
      </c>
      <c r="E9" t="s">
        <v>69</v>
      </c>
      <c r="F9" t="s">
        <v>70</v>
      </c>
      <c r="G9">
        <v>1125.29</v>
      </c>
      <c r="H9" t="s">
        <v>71</v>
      </c>
      <c r="I9">
        <v>23867</v>
      </c>
      <c r="J9" t="s">
        <v>14</v>
      </c>
      <c r="K9" s="38">
        <v>195057</v>
      </c>
      <c r="L9" s="5" t="s">
        <v>267</v>
      </c>
      <c r="M9">
        <v>7</v>
      </c>
      <c r="N9">
        <v>1121.04</v>
      </c>
      <c r="O9" s="4">
        <v>2</v>
      </c>
      <c r="P9" s="19" t="s">
        <v>268</v>
      </c>
      <c r="Q9" s="14">
        <v>5.05</v>
      </c>
      <c r="R9" s="13">
        <v>205.860018059</v>
      </c>
      <c r="S9" s="4">
        <v>0.18</v>
      </c>
      <c r="T9" s="10">
        <f t="shared" si="0"/>
        <v>141.09643293096434</v>
      </c>
      <c r="U9" s="12">
        <f t="shared" si="1"/>
        <v>0.14109643293096433</v>
      </c>
      <c r="V9" s="11">
        <f t="shared" si="2"/>
        <v>564.3857317238574</v>
      </c>
      <c r="W9" s="13">
        <f t="shared" si="3"/>
        <v>1.1287714634477146</v>
      </c>
      <c r="X9" s="3">
        <f t="shared" si="4"/>
        <v>25.732502257375</v>
      </c>
    </row>
    <row r="10" spans="1:24" ht="31.5">
      <c r="A10" s="35" t="s">
        <v>557</v>
      </c>
      <c r="B10" s="35" t="s">
        <v>563</v>
      </c>
      <c r="C10" t="s">
        <v>42</v>
      </c>
      <c r="D10" t="s">
        <v>43</v>
      </c>
      <c r="E10" t="s">
        <v>44</v>
      </c>
      <c r="F10" t="s">
        <v>45</v>
      </c>
      <c r="G10">
        <v>968.07</v>
      </c>
      <c r="H10" t="s">
        <v>46</v>
      </c>
      <c r="I10" t="s">
        <v>47</v>
      </c>
      <c r="J10" t="s">
        <v>14</v>
      </c>
      <c r="K10" s="38">
        <v>12827793</v>
      </c>
      <c r="L10" s="5" t="s">
        <v>276</v>
      </c>
      <c r="M10">
        <v>7</v>
      </c>
      <c r="N10">
        <v>1017.87</v>
      </c>
      <c r="O10" s="4">
        <v>2</v>
      </c>
      <c r="P10" s="19" t="s">
        <v>567</v>
      </c>
      <c r="Q10" s="3">
        <v>5.01</v>
      </c>
      <c r="R10" s="13">
        <v>131.60021237</v>
      </c>
      <c r="S10" s="4">
        <v>0.13</v>
      </c>
      <c r="T10" s="10">
        <f t="shared" si="0"/>
        <v>9353.197167309218</v>
      </c>
      <c r="U10" s="12">
        <f t="shared" si="1"/>
        <v>9.353197167309217</v>
      </c>
      <c r="V10" s="11">
        <f t="shared" si="2"/>
        <v>37412.78866923687</v>
      </c>
      <c r="W10" s="13">
        <f t="shared" si="3"/>
        <v>74.82557733847374</v>
      </c>
      <c r="X10" s="3">
        <f t="shared" si="4"/>
        <v>16.45002654625</v>
      </c>
    </row>
    <row r="11" spans="1:24" ht="31.5">
      <c r="A11" s="35" t="s">
        <v>557</v>
      </c>
      <c r="B11" s="35" t="s">
        <v>563</v>
      </c>
      <c r="C11" t="s">
        <v>72</v>
      </c>
      <c r="D11" t="s">
        <v>73</v>
      </c>
      <c r="E11" t="s">
        <v>74</v>
      </c>
      <c r="F11" t="s">
        <v>75</v>
      </c>
      <c r="G11">
        <v>343.2</v>
      </c>
      <c r="H11" t="s">
        <v>76</v>
      </c>
      <c r="I11">
        <v>23882</v>
      </c>
      <c r="J11" t="s">
        <v>14</v>
      </c>
      <c r="K11" s="38">
        <v>171658</v>
      </c>
      <c r="L11" s="5" t="s">
        <v>258</v>
      </c>
      <c r="M11">
        <v>2</v>
      </c>
      <c r="N11">
        <v>365.44</v>
      </c>
      <c r="O11" s="4">
        <v>1</v>
      </c>
      <c r="P11" s="19" t="s">
        <v>77</v>
      </c>
      <c r="Q11" s="14">
        <v>5.04</v>
      </c>
      <c r="R11" s="13">
        <v>111.008441934999</v>
      </c>
      <c r="S11" s="4">
        <v>0.3</v>
      </c>
      <c r="T11" s="10">
        <f t="shared" si="0"/>
        <v>124.4169022251214</v>
      </c>
      <c r="U11" s="12">
        <f t="shared" si="1"/>
        <v>0.1244169022251214</v>
      </c>
      <c r="V11" s="11">
        <f t="shared" si="2"/>
        <v>497.6676089004856</v>
      </c>
      <c r="W11" s="13">
        <f t="shared" si="3"/>
        <v>0.9953352178009712</v>
      </c>
      <c r="X11" s="3">
        <f t="shared" si="4"/>
        <v>13.876055241874875</v>
      </c>
    </row>
    <row r="12" spans="1:24" ht="15.75">
      <c r="A12" s="35" t="s">
        <v>557</v>
      </c>
      <c r="B12" s="35" t="s">
        <v>563</v>
      </c>
      <c r="C12" t="s">
        <v>55</v>
      </c>
      <c r="D12" t="s">
        <v>56</v>
      </c>
      <c r="E12" t="s">
        <v>57</v>
      </c>
      <c r="F12" t="s">
        <v>58</v>
      </c>
      <c r="G12">
        <v>185.043</v>
      </c>
      <c r="H12" t="s">
        <v>59</v>
      </c>
      <c r="I12" t="s">
        <v>60</v>
      </c>
      <c r="J12" t="s">
        <v>14</v>
      </c>
      <c r="K12" s="38">
        <v>29046</v>
      </c>
      <c r="L12" s="5" t="s">
        <v>564</v>
      </c>
      <c r="M12">
        <v>7</v>
      </c>
      <c r="N12">
        <v>222.21</v>
      </c>
      <c r="O12" s="4">
        <v>1</v>
      </c>
      <c r="P12" s="19" t="s">
        <v>215</v>
      </c>
      <c r="Q12" s="14">
        <v>5.05</v>
      </c>
      <c r="R12" s="13">
        <v>85.8016980743999</v>
      </c>
      <c r="S12" s="4">
        <v>0.39</v>
      </c>
      <c r="T12" s="10">
        <f t="shared" si="0"/>
        <v>21.01071477010715</v>
      </c>
      <c r="U12" s="12">
        <f t="shared" si="1"/>
        <v>0.02101071477010715</v>
      </c>
      <c r="V12" s="11">
        <f t="shared" si="2"/>
        <v>84.0428590804286</v>
      </c>
      <c r="W12" s="13">
        <f t="shared" si="3"/>
        <v>0.1680857181608572</v>
      </c>
      <c r="X12" s="3">
        <f t="shared" si="4"/>
        <v>10.725212259299987</v>
      </c>
    </row>
    <row r="13" spans="1:24" ht="31.5">
      <c r="A13" s="35" t="s">
        <v>557</v>
      </c>
      <c r="B13" s="35" t="s">
        <v>563</v>
      </c>
      <c r="C13" t="s">
        <v>61</v>
      </c>
      <c r="D13" t="s">
        <v>62</v>
      </c>
      <c r="E13" t="s">
        <v>63</v>
      </c>
      <c r="F13" t="s">
        <v>64</v>
      </c>
      <c r="G13">
        <v>482.57</v>
      </c>
      <c r="H13" t="s">
        <v>65</v>
      </c>
      <c r="I13" t="s">
        <v>66</v>
      </c>
      <c r="J13" t="s">
        <v>14</v>
      </c>
      <c r="K13" s="38">
        <v>132461</v>
      </c>
      <c r="L13" s="5" t="s">
        <v>265</v>
      </c>
      <c r="M13">
        <v>9</v>
      </c>
      <c r="N13">
        <v>330.73</v>
      </c>
      <c r="O13" s="4">
        <v>2</v>
      </c>
      <c r="P13" s="19" t="s">
        <v>266</v>
      </c>
      <c r="Q13" s="14">
        <v>5.04</v>
      </c>
      <c r="R13" s="13">
        <v>60.2017959053</v>
      </c>
      <c r="S13" s="4">
        <v>0.18</v>
      </c>
      <c r="T13" s="10">
        <f t="shared" si="0"/>
        <v>96.00710299340436</v>
      </c>
      <c r="U13" s="12">
        <f t="shared" si="1"/>
        <v>0.09600710299340436</v>
      </c>
      <c r="V13" s="11">
        <f t="shared" si="2"/>
        <v>384.02841197361744</v>
      </c>
      <c r="W13" s="13">
        <f t="shared" si="3"/>
        <v>0.7680568239472348</v>
      </c>
      <c r="X13" s="3">
        <f t="shared" si="4"/>
        <v>7.5252244881625</v>
      </c>
    </row>
    <row r="14" spans="1:24" ht="15.75">
      <c r="A14" s="35" t="s">
        <v>557</v>
      </c>
      <c r="B14" s="35" t="s">
        <v>563</v>
      </c>
      <c r="C14" t="s">
        <v>89</v>
      </c>
      <c r="D14" t="s">
        <v>90</v>
      </c>
      <c r="E14" t="s">
        <v>91</v>
      </c>
      <c r="F14" t="s">
        <v>92</v>
      </c>
      <c r="G14">
        <v>246</v>
      </c>
      <c r="H14" t="s">
        <v>93</v>
      </c>
      <c r="I14" t="s">
        <v>94</v>
      </c>
      <c r="J14" t="s">
        <v>14</v>
      </c>
      <c r="K14" s="38">
        <v>11357467</v>
      </c>
      <c r="L14" s="5" t="s">
        <v>262</v>
      </c>
      <c r="M14">
        <v>2</v>
      </c>
      <c r="N14">
        <v>263.99</v>
      </c>
      <c r="O14" s="4">
        <v>2</v>
      </c>
      <c r="P14" s="19" t="s">
        <v>263</v>
      </c>
      <c r="Q14" s="3">
        <v>5.06</v>
      </c>
      <c r="R14" s="3">
        <v>57.6134087057999</v>
      </c>
      <c r="S14" s="4">
        <v>0.22</v>
      </c>
      <c r="T14" s="10">
        <f t="shared" si="0"/>
        <v>8199.301171332143</v>
      </c>
      <c r="U14" s="12">
        <f t="shared" si="1"/>
        <v>8.199301171332143</v>
      </c>
      <c r="V14" s="11">
        <f t="shared" si="2"/>
        <v>32797.20468532857</v>
      </c>
      <c r="W14" s="3">
        <f t="shared" si="3"/>
        <v>65.59440937065715</v>
      </c>
      <c r="X14" s="3">
        <f t="shared" si="4"/>
        <v>7.201676088224987</v>
      </c>
    </row>
    <row r="15" spans="1:24" ht="31.5">
      <c r="A15" s="35" t="s">
        <v>557</v>
      </c>
      <c r="B15" s="35" t="s">
        <v>563</v>
      </c>
      <c r="C15" t="s">
        <v>32</v>
      </c>
      <c r="D15" t="s">
        <v>33</v>
      </c>
      <c r="E15" t="s">
        <v>34</v>
      </c>
      <c r="F15" t="s">
        <v>35</v>
      </c>
      <c r="G15">
        <v>254.13</v>
      </c>
      <c r="H15" t="s">
        <v>36</v>
      </c>
      <c r="I15" t="s">
        <v>37</v>
      </c>
      <c r="J15" t="s">
        <v>14</v>
      </c>
      <c r="K15" s="38">
        <v>4497730</v>
      </c>
      <c r="L15" s="5" t="s">
        <v>275</v>
      </c>
      <c r="M15">
        <v>1</v>
      </c>
      <c r="N15">
        <v>258.25</v>
      </c>
      <c r="O15" s="4">
        <v>1</v>
      </c>
      <c r="P15" s="19" t="s">
        <v>38</v>
      </c>
      <c r="Q15" s="3">
        <v>5.01</v>
      </c>
      <c r="R15" s="13">
        <v>33.3115950373999</v>
      </c>
      <c r="S15" s="4">
        <v>0.13</v>
      </c>
      <c r="T15" s="10">
        <f t="shared" si="0"/>
        <v>3279.4538776328623</v>
      </c>
      <c r="U15" s="12">
        <f t="shared" si="1"/>
        <v>3.279453877632862</v>
      </c>
      <c r="V15" s="11">
        <f t="shared" si="2"/>
        <v>13117.815510531449</v>
      </c>
      <c r="W15" s="13">
        <f t="shared" si="3"/>
        <v>26.235631021062897</v>
      </c>
      <c r="X15" s="3">
        <f t="shared" si="4"/>
        <v>4.163949379674987</v>
      </c>
    </row>
    <row r="16" spans="1:24" ht="47.25">
      <c r="A16" s="35" t="s">
        <v>557</v>
      </c>
      <c r="B16" s="35" t="s">
        <v>563</v>
      </c>
      <c r="C16" t="s">
        <v>95</v>
      </c>
      <c r="D16" t="s">
        <v>96</v>
      </c>
      <c r="E16" t="s">
        <v>97</v>
      </c>
      <c r="F16" t="s">
        <v>221</v>
      </c>
      <c r="G16">
        <v>111.93</v>
      </c>
      <c r="H16" t="s">
        <v>98</v>
      </c>
      <c r="I16">
        <v>24558</v>
      </c>
      <c r="J16" t="s">
        <v>14</v>
      </c>
      <c r="K16" s="38">
        <v>705035</v>
      </c>
      <c r="L16" s="5" t="s">
        <v>565</v>
      </c>
      <c r="M16">
        <v>6</v>
      </c>
      <c r="N16">
        <v>122.44</v>
      </c>
      <c r="O16" s="4">
        <v>1</v>
      </c>
      <c r="P16" s="19" t="s">
        <v>99</v>
      </c>
      <c r="Q16" s="3">
        <v>5.07</v>
      </c>
      <c r="R16" s="13">
        <v>26.8134067752999</v>
      </c>
      <c r="S16" s="4">
        <v>0.22</v>
      </c>
      <c r="T16" s="10">
        <f t="shared" si="0"/>
        <v>507.9823115650302</v>
      </c>
      <c r="U16" s="12">
        <f t="shared" si="1"/>
        <v>0.5079823115650303</v>
      </c>
      <c r="V16" s="11">
        <f t="shared" si="2"/>
        <v>2031.9292462601209</v>
      </c>
      <c r="W16" s="13">
        <f t="shared" si="3"/>
        <v>4.063858492520242</v>
      </c>
      <c r="X16" s="3">
        <f t="shared" si="4"/>
        <v>3.3516758469124874</v>
      </c>
    </row>
    <row r="17" spans="1:24" ht="31.5">
      <c r="A17" s="35" t="s">
        <v>557</v>
      </c>
      <c r="B17" s="35" t="s">
        <v>563</v>
      </c>
      <c r="C17" t="s">
        <v>9</v>
      </c>
      <c r="D17" t="s">
        <v>10</v>
      </c>
      <c r="E17" t="s">
        <v>11</v>
      </c>
      <c r="F17" t="s">
        <v>12</v>
      </c>
      <c r="G17">
        <v>122.516</v>
      </c>
      <c r="H17" t="s">
        <v>13</v>
      </c>
      <c r="I17">
        <v>22472</v>
      </c>
      <c r="J17" t="s">
        <v>14</v>
      </c>
      <c r="K17" s="38">
        <v>6597296</v>
      </c>
      <c r="L17" s="5" t="s">
        <v>272</v>
      </c>
      <c r="M17" t="s">
        <v>15</v>
      </c>
      <c r="N17">
        <v>140.36</v>
      </c>
      <c r="O17" s="4">
        <v>2</v>
      </c>
      <c r="P17" s="19" t="s">
        <v>568</v>
      </c>
      <c r="Q17" s="3">
        <v>4.94</v>
      </c>
      <c r="R17" s="3">
        <v>23.49</v>
      </c>
      <c r="S17" s="4">
        <v>0.13</v>
      </c>
      <c r="T17" s="10">
        <f t="shared" si="0"/>
        <v>4878.484092211561</v>
      </c>
      <c r="U17" s="12">
        <f t="shared" si="1"/>
        <v>4.878484092211561</v>
      </c>
      <c r="V17" s="11">
        <f t="shared" si="2"/>
        <v>19513.936368846244</v>
      </c>
      <c r="W17" s="3">
        <f t="shared" si="3"/>
        <v>39.02787273769249</v>
      </c>
      <c r="X17" s="3">
        <f t="shared" si="4"/>
        <v>2.93625</v>
      </c>
    </row>
    <row r="18" spans="1:24" ht="47.25">
      <c r="A18" s="35" t="s">
        <v>557</v>
      </c>
      <c r="B18" s="35" t="s">
        <v>563</v>
      </c>
      <c r="C18" t="s">
        <v>273</v>
      </c>
      <c r="D18" t="s">
        <v>23</v>
      </c>
      <c r="E18" t="s">
        <v>24</v>
      </c>
      <c r="F18" t="s">
        <v>25</v>
      </c>
      <c r="G18">
        <v>722.2</v>
      </c>
      <c r="H18" t="s">
        <v>26</v>
      </c>
      <c r="I18">
        <v>23014</v>
      </c>
      <c r="J18" t="s">
        <v>14</v>
      </c>
      <c r="K18" s="38">
        <v>5646639</v>
      </c>
      <c r="L18" s="5" t="s">
        <v>27</v>
      </c>
      <c r="M18">
        <v>2</v>
      </c>
      <c r="N18">
        <v>128.74</v>
      </c>
      <c r="O18" s="4">
        <v>2</v>
      </c>
      <c r="P18" s="19" t="s">
        <v>274</v>
      </c>
      <c r="Q18" s="3">
        <v>5.02</v>
      </c>
      <c r="R18" s="3">
        <v>17.2002943763</v>
      </c>
      <c r="S18" s="4">
        <v>0.13</v>
      </c>
      <c r="T18" s="10">
        <f t="shared" si="0"/>
        <v>4108.962506139825</v>
      </c>
      <c r="U18" s="12">
        <f t="shared" si="1"/>
        <v>4.108962506139824</v>
      </c>
      <c r="V18" s="11">
        <f t="shared" si="2"/>
        <v>16435.8500245593</v>
      </c>
      <c r="W18" s="3">
        <f t="shared" si="3"/>
        <v>32.871700049118594</v>
      </c>
      <c r="X18" s="3">
        <f t="shared" si="4"/>
        <v>2.1500367970375</v>
      </c>
    </row>
    <row r="19" spans="1:24" ht="47.25">
      <c r="A19" s="35" t="s">
        <v>557</v>
      </c>
      <c r="B19" s="35" t="s">
        <v>563</v>
      </c>
      <c r="C19" t="s">
        <v>48</v>
      </c>
      <c r="D19" t="s">
        <v>49</v>
      </c>
      <c r="E19" t="s">
        <v>50</v>
      </c>
      <c r="F19" t="s">
        <v>51</v>
      </c>
      <c r="G19">
        <v>70.54</v>
      </c>
      <c r="H19" t="s">
        <v>52</v>
      </c>
      <c r="I19" t="s">
        <v>53</v>
      </c>
      <c r="J19" t="s">
        <v>14</v>
      </c>
      <c r="K19" s="38">
        <v>2094993</v>
      </c>
      <c r="L19" s="5" t="s">
        <v>281</v>
      </c>
      <c r="M19">
        <v>9</v>
      </c>
      <c r="N19">
        <v>80.5699999999999</v>
      </c>
      <c r="O19" s="4">
        <v>2</v>
      </c>
      <c r="P19" s="19" t="s">
        <v>277</v>
      </c>
      <c r="Q19" s="3">
        <v>5.03</v>
      </c>
      <c r="R19" s="3">
        <v>9.37902460946999</v>
      </c>
      <c r="S19" s="4">
        <v>0.12</v>
      </c>
      <c r="T19" s="10">
        <f t="shared" si="0"/>
        <v>1521.4597347422314</v>
      </c>
      <c r="U19" s="12">
        <f t="shared" si="1"/>
        <v>1.5214597347422314</v>
      </c>
      <c r="V19" s="11">
        <f t="shared" si="2"/>
        <v>6085.8389389689255</v>
      </c>
      <c r="W19" s="3">
        <f t="shared" si="3"/>
        <v>12.171677877937851</v>
      </c>
      <c r="X19" s="3">
        <f t="shared" si="4"/>
        <v>1.1723780761837488</v>
      </c>
    </row>
    <row r="20" spans="1:24" ht="31.5">
      <c r="A20" s="35" t="s">
        <v>557</v>
      </c>
      <c r="B20" s="35" t="s">
        <v>563</v>
      </c>
      <c r="C20" t="s">
        <v>586</v>
      </c>
      <c r="D20" t="s">
        <v>587</v>
      </c>
      <c r="E20" t="s">
        <v>588</v>
      </c>
      <c r="F20" t="s">
        <v>589</v>
      </c>
      <c r="G20">
        <v>142.2</v>
      </c>
      <c r="H20" t="s">
        <v>21</v>
      </c>
      <c r="I20">
        <v>23069</v>
      </c>
      <c r="J20" t="s">
        <v>14</v>
      </c>
      <c r="K20" s="38">
        <v>586500</v>
      </c>
      <c r="L20" s="5" t="s">
        <v>590</v>
      </c>
      <c r="M20">
        <v>1</v>
      </c>
      <c r="N20">
        <v>119.1</v>
      </c>
      <c r="O20" s="4">
        <v>1</v>
      </c>
      <c r="P20" s="19" t="s">
        <v>591</v>
      </c>
      <c r="Q20" s="3">
        <v>4.97</v>
      </c>
      <c r="R20" s="3">
        <v>20.1</v>
      </c>
      <c r="T20" s="10">
        <f t="shared" si="0"/>
        <v>431.0796284556655</v>
      </c>
      <c r="U20" s="12">
        <f t="shared" si="1"/>
        <v>0.4310796284556655</v>
      </c>
      <c r="V20" s="11">
        <f t="shared" si="2"/>
        <v>1724.318513822662</v>
      </c>
      <c r="W20" s="3">
        <f t="shared" si="3"/>
        <v>3.448637027645324</v>
      </c>
      <c r="X20" s="3">
        <f t="shared" si="4"/>
        <v>2.5125</v>
      </c>
    </row>
    <row r="22" spans="15:16" ht="15.75">
      <c r="O22" s="4">
        <f>SUM(O4:O21)</f>
        <v>35</v>
      </c>
      <c r="P22" s="5" t="s">
        <v>391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="125" zoomScaleNormal="125" zoomScalePageLayoutView="0" workbookViewId="0" topLeftCell="A2">
      <selection activeCell="A12" sqref="A12:IV12"/>
    </sheetView>
  </sheetViews>
  <sheetFormatPr defaultColWidth="11.00390625" defaultRowHeight="15.75"/>
  <cols>
    <col min="1" max="2" width="11.00390625" style="0" customWidth="1"/>
    <col min="3" max="3" width="9.375" style="0" bestFit="1" customWidth="1"/>
    <col min="4" max="4" width="34.50390625" style="0" customWidth="1"/>
    <col min="5" max="5" width="20.375" style="0" bestFit="1" customWidth="1"/>
    <col min="6" max="6" width="12.875" style="0" bestFit="1" customWidth="1"/>
    <col min="7" max="7" width="11.375" style="0" bestFit="1" customWidth="1"/>
    <col min="8" max="8" width="20.00390625" style="0" bestFit="1" customWidth="1"/>
    <col min="9" max="9" width="11.00390625" style="0" customWidth="1"/>
    <col min="10" max="10" width="9.50390625" style="0" customWidth="1"/>
    <col min="11" max="11" width="15.00390625" style="36" bestFit="1" customWidth="1"/>
    <col min="12" max="12" width="45.625" style="5" bestFit="1" customWidth="1"/>
    <col min="13" max="13" width="11.125" style="0" bestFit="1" customWidth="1"/>
    <col min="14" max="15" width="7.875" style="0" customWidth="1"/>
    <col min="16" max="16" width="32.625" style="5" bestFit="1" customWidth="1"/>
    <col min="17" max="17" width="20.50390625" style="4" bestFit="1" customWidth="1"/>
    <col min="18" max="18" width="17.375" style="4" bestFit="1" customWidth="1"/>
    <col min="19" max="19" width="15.00390625" style="3" bestFit="1" customWidth="1"/>
    <col min="20" max="20" width="16.625" style="3" customWidth="1"/>
    <col min="21" max="21" width="11.875" style="3" bestFit="1" customWidth="1"/>
    <col min="22" max="22" width="18.875" style="11" customWidth="1"/>
    <col min="23" max="23" width="14.625" style="15" customWidth="1"/>
    <col min="24" max="24" width="23.125" style="0" customWidth="1"/>
  </cols>
  <sheetData>
    <row r="1" ht="15.75">
      <c r="H1" t="s">
        <v>390</v>
      </c>
    </row>
    <row r="2" ht="15.75">
      <c r="X2" t="s">
        <v>553</v>
      </c>
    </row>
    <row r="3" spans="1:24" s="18" customFormat="1" ht="54.75">
      <c r="A3" s="34" t="s">
        <v>556</v>
      </c>
      <c r="B3" s="34" t="s">
        <v>558</v>
      </c>
      <c r="C3" s="18" t="s">
        <v>0</v>
      </c>
      <c r="D3" s="41" t="s">
        <v>103</v>
      </c>
      <c r="E3" s="41" t="s">
        <v>284</v>
      </c>
      <c r="F3" s="41" t="s">
        <v>1</v>
      </c>
      <c r="G3" s="41" t="s">
        <v>2</v>
      </c>
      <c r="H3" s="41" t="s">
        <v>3</v>
      </c>
      <c r="I3" s="41" t="s">
        <v>4</v>
      </c>
      <c r="J3" s="41" t="s">
        <v>5</v>
      </c>
      <c r="K3" s="44" t="s">
        <v>6</v>
      </c>
      <c r="L3" s="41" t="s">
        <v>7</v>
      </c>
      <c r="M3" s="41" t="s">
        <v>334</v>
      </c>
      <c r="N3" s="41" t="s">
        <v>253</v>
      </c>
      <c r="O3" s="41" t="s">
        <v>254</v>
      </c>
      <c r="P3" s="41" t="s">
        <v>101</v>
      </c>
      <c r="Q3" s="42" t="s">
        <v>102</v>
      </c>
      <c r="R3" s="42" t="s">
        <v>100</v>
      </c>
      <c r="S3" s="42" t="s">
        <v>255</v>
      </c>
      <c r="T3" s="43" t="s">
        <v>385</v>
      </c>
      <c r="U3" s="41" t="s">
        <v>386</v>
      </c>
      <c r="V3" s="41" t="s">
        <v>387</v>
      </c>
      <c r="W3" s="41" t="s">
        <v>388</v>
      </c>
      <c r="X3" s="31" t="s">
        <v>552</v>
      </c>
    </row>
    <row r="4" spans="1:24" ht="15.75">
      <c r="A4" s="40" t="s">
        <v>557</v>
      </c>
      <c r="B4" s="40" t="s">
        <v>563</v>
      </c>
      <c r="C4" t="s">
        <v>292</v>
      </c>
      <c r="D4" t="s">
        <v>293</v>
      </c>
      <c r="E4" t="s">
        <v>294</v>
      </c>
      <c r="F4" t="s">
        <v>295</v>
      </c>
      <c r="G4">
        <v>2127.51</v>
      </c>
      <c r="H4" t="s">
        <v>296</v>
      </c>
      <c r="I4" t="s">
        <v>297</v>
      </c>
      <c r="J4" t="s">
        <v>291</v>
      </c>
      <c r="K4" s="38">
        <v>5047800</v>
      </c>
      <c r="L4" s="5" t="s">
        <v>336</v>
      </c>
      <c r="M4">
        <v>1</v>
      </c>
      <c r="N4">
        <v>2037.66</v>
      </c>
      <c r="O4">
        <v>1</v>
      </c>
      <c r="P4" s="5" t="s">
        <v>339</v>
      </c>
      <c r="Q4" s="4">
        <v>4.77</v>
      </c>
      <c r="R4" s="39">
        <v>31.1</v>
      </c>
      <c r="S4" s="3">
        <f aca="true" t="shared" si="0" ref="S4:S12">R4/N4</f>
        <v>0.01526260514511744</v>
      </c>
      <c r="T4" s="3">
        <f aca="true" t="shared" si="1" ref="T4:T12">(K4)/(365)/(Q4)/0.75</f>
        <v>3865.713219034491</v>
      </c>
      <c r="U4" s="3">
        <f aca="true" t="shared" si="2" ref="U4:U12">T4/1000</f>
        <v>3.865713219034491</v>
      </c>
      <c r="V4" s="11">
        <f aca="true" t="shared" si="3" ref="V4:V12">T4*1000/250</f>
        <v>15462.852876137964</v>
      </c>
      <c r="W4" s="16">
        <f aca="true" t="shared" si="4" ref="W4:W12">U4*8</f>
        <v>30.925705752275928</v>
      </c>
      <c r="X4">
        <f aca="true" t="shared" si="5" ref="X4:X12">R4/8</f>
        <v>3.8875</v>
      </c>
    </row>
    <row r="5" spans="1:24" ht="31.5">
      <c r="A5" s="40" t="s">
        <v>557</v>
      </c>
      <c r="B5" s="40" t="s">
        <v>563</v>
      </c>
      <c r="C5" t="s">
        <v>329</v>
      </c>
      <c r="D5" t="s">
        <v>330</v>
      </c>
      <c r="E5" t="s">
        <v>331</v>
      </c>
      <c r="F5" t="s">
        <v>332</v>
      </c>
      <c r="G5">
        <v>96.39</v>
      </c>
      <c r="H5" t="s">
        <v>333</v>
      </c>
      <c r="I5">
        <v>24588</v>
      </c>
      <c r="J5" t="s">
        <v>291</v>
      </c>
      <c r="K5" s="38">
        <v>706080</v>
      </c>
      <c r="L5" s="5" t="s">
        <v>384</v>
      </c>
      <c r="M5">
        <v>1</v>
      </c>
      <c r="N5">
        <v>97.26</v>
      </c>
      <c r="O5">
        <v>1</v>
      </c>
      <c r="P5" s="5" t="s">
        <v>346</v>
      </c>
      <c r="Q5" s="4">
        <v>5.05</v>
      </c>
      <c r="R5" s="39">
        <v>31</v>
      </c>
      <c r="S5" s="3">
        <f t="shared" si="0"/>
        <v>0.3187332922064569</v>
      </c>
      <c r="T5" s="3">
        <f t="shared" si="1"/>
        <v>510.7500339075004</v>
      </c>
      <c r="U5" s="3">
        <f t="shared" si="2"/>
        <v>0.5107500339075004</v>
      </c>
      <c r="V5" s="11">
        <f t="shared" si="3"/>
        <v>2043.0001356300015</v>
      </c>
      <c r="W5" s="17">
        <f t="shared" si="4"/>
        <v>4.086000271260003</v>
      </c>
      <c r="X5">
        <f t="shared" si="5"/>
        <v>3.875</v>
      </c>
    </row>
    <row r="6" spans="1:24" ht="47.25">
      <c r="A6" s="40" t="s">
        <v>557</v>
      </c>
      <c r="B6" s="40" t="s">
        <v>563</v>
      </c>
      <c r="C6" t="s">
        <v>309</v>
      </c>
      <c r="D6" t="s">
        <v>310</v>
      </c>
      <c r="E6" t="s">
        <v>311</v>
      </c>
      <c r="F6" t="s">
        <v>312</v>
      </c>
      <c r="G6">
        <v>83.72</v>
      </c>
      <c r="H6" t="s">
        <v>313</v>
      </c>
      <c r="I6">
        <v>24148</v>
      </c>
      <c r="J6" t="s">
        <v>291</v>
      </c>
      <c r="K6" s="38">
        <v>561877</v>
      </c>
      <c r="L6" s="5" t="s">
        <v>559</v>
      </c>
      <c r="M6">
        <v>1</v>
      </c>
      <c r="N6">
        <v>85.25</v>
      </c>
      <c r="O6">
        <v>1</v>
      </c>
      <c r="P6" s="5" t="s">
        <v>341</v>
      </c>
      <c r="Q6" s="4">
        <v>5.03</v>
      </c>
      <c r="R6" s="39">
        <v>13.5</v>
      </c>
      <c r="S6" s="3">
        <f t="shared" si="0"/>
        <v>0.15835777126099707</v>
      </c>
      <c r="T6" s="3">
        <f t="shared" si="1"/>
        <v>408.0554118213095</v>
      </c>
      <c r="U6" s="3">
        <f t="shared" si="2"/>
        <v>0.4080554118213095</v>
      </c>
      <c r="V6" s="11">
        <f t="shared" si="3"/>
        <v>1632.221647285238</v>
      </c>
      <c r="W6" s="17">
        <f t="shared" si="4"/>
        <v>3.264443294570476</v>
      </c>
      <c r="X6">
        <f t="shared" si="5"/>
        <v>1.6875</v>
      </c>
    </row>
    <row r="7" spans="1:24" ht="15.75">
      <c r="A7" s="40" t="s">
        <v>557</v>
      </c>
      <c r="B7" s="40" t="s">
        <v>563</v>
      </c>
      <c r="C7" t="s">
        <v>319</v>
      </c>
      <c r="D7" t="s">
        <v>320</v>
      </c>
      <c r="E7" t="s">
        <v>321</v>
      </c>
      <c r="F7" t="s">
        <v>322</v>
      </c>
      <c r="G7">
        <v>375.69</v>
      </c>
      <c r="H7" t="s">
        <v>323</v>
      </c>
      <c r="I7">
        <v>24279</v>
      </c>
      <c r="J7" t="s">
        <v>291</v>
      </c>
      <c r="K7" s="38">
        <v>6154750</v>
      </c>
      <c r="L7" s="5" t="s">
        <v>348</v>
      </c>
      <c r="M7">
        <v>1</v>
      </c>
      <c r="N7">
        <v>188.039999999999</v>
      </c>
      <c r="O7">
        <v>1</v>
      </c>
      <c r="P7" s="5" t="s">
        <v>343</v>
      </c>
      <c r="Q7" s="4">
        <v>4.61</v>
      </c>
      <c r="R7" s="39">
        <v>8.1</v>
      </c>
      <c r="S7" s="3">
        <f t="shared" si="0"/>
        <v>0.043075941289087656</v>
      </c>
      <c r="T7" s="3">
        <f t="shared" si="1"/>
        <v>4877.029289117364</v>
      </c>
      <c r="U7" s="3">
        <f t="shared" si="2"/>
        <v>4.877029289117364</v>
      </c>
      <c r="V7" s="11">
        <f t="shared" si="3"/>
        <v>19508.117156469456</v>
      </c>
      <c r="W7" s="16">
        <f t="shared" si="4"/>
        <v>39.01623431293891</v>
      </c>
      <c r="X7">
        <f t="shared" si="5"/>
        <v>1.0125</v>
      </c>
    </row>
    <row r="8" spans="1:24" ht="15.75">
      <c r="A8" s="40" t="s">
        <v>557</v>
      </c>
      <c r="B8" s="40" t="s">
        <v>563</v>
      </c>
      <c r="C8" t="s">
        <v>298</v>
      </c>
      <c r="D8" t="s">
        <v>299</v>
      </c>
      <c r="E8" t="s">
        <v>354</v>
      </c>
      <c r="F8" t="s">
        <v>300</v>
      </c>
      <c r="G8">
        <v>71.73</v>
      </c>
      <c r="H8" t="s">
        <v>301</v>
      </c>
      <c r="I8">
        <v>24175</v>
      </c>
      <c r="J8" t="s">
        <v>291</v>
      </c>
      <c r="K8" s="38">
        <v>19320</v>
      </c>
      <c r="L8" s="5" t="s">
        <v>302</v>
      </c>
      <c r="M8">
        <v>1</v>
      </c>
      <c r="N8">
        <v>97.9099999999999</v>
      </c>
      <c r="O8">
        <v>1</v>
      </c>
      <c r="P8" s="5" t="s">
        <v>337</v>
      </c>
      <c r="Q8" s="4">
        <v>4.9</v>
      </c>
      <c r="R8" s="39">
        <v>0</v>
      </c>
      <c r="S8" s="3">
        <f t="shared" si="0"/>
        <v>0</v>
      </c>
      <c r="T8" s="3">
        <f t="shared" si="1"/>
        <v>14.403131115459884</v>
      </c>
      <c r="U8" s="3">
        <f t="shared" si="2"/>
        <v>0.014403131115459884</v>
      </c>
      <c r="V8" s="11">
        <f t="shared" si="3"/>
        <v>57.612524461839534</v>
      </c>
      <c r="W8" s="16">
        <f t="shared" si="4"/>
        <v>0.11522504892367907</v>
      </c>
      <c r="X8">
        <f t="shared" si="5"/>
        <v>0</v>
      </c>
    </row>
    <row r="9" spans="1:24" ht="47.25">
      <c r="A9" s="40" t="s">
        <v>557</v>
      </c>
      <c r="B9" s="40" t="s">
        <v>563</v>
      </c>
      <c r="C9" t="s">
        <v>303</v>
      </c>
      <c r="D9" t="s">
        <v>304</v>
      </c>
      <c r="E9" t="s">
        <v>305</v>
      </c>
      <c r="F9" t="s">
        <v>306</v>
      </c>
      <c r="G9">
        <v>76.216</v>
      </c>
      <c r="H9" t="s">
        <v>307</v>
      </c>
      <c r="I9" t="s">
        <v>308</v>
      </c>
      <c r="J9" t="s">
        <v>291</v>
      </c>
      <c r="K9" s="38">
        <v>142720</v>
      </c>
      <c r="L9" s="5" t="s">
        <v>570</v>
      </c>
      <c r="M9">
        <v>1</v>
      </c>
      <c r="N9">
        <v>73.8499999999999</v>
      </c>
      <c r="O9">
        <v>2</v>
      </c>
      <c r="P9" s="5" t="s">
        <v>569</v>
      </c>
      <c r="Q9" s="4">
        <v>4.77</v>
      </c>
      <c r="R9" s="39">
        <v>1.9</v>
      </c>
      <c r="S9" s="3">
        <f t="shared" si="0"/>
        <v>0.02572782667569401</v>
      </c>
      <c r="T9" s="3">
        <f t="shared" si="1"/>
        <v>109.29802896719416</v>
      </c>
      <c r="U9" s="3">
        <f t="shared" si="2"/>
        <v>0.10929802896719415</v>
      </c>
      <c r="V9" s="11">
        <f t="shared" si="3"/>
        <v>437.1921158687766</v>
      </c>
      <c r="W9" s="16">
        <f t="shared" si="4"/>
        <v>0.8743842317375532</v>
      </c>
      <c r="X9">
        <f t="shared" si="5"/>
        <v>0.2375</v>
      </c>
    </row>
    <row r="10" spans="1:24" ht="31.5">
      <c r="A10" s="40" t="s">
        <v>557</v>
      </c>
      <c r="B10" s="40" t="s">
        <v>563</v>
      </c>
      <c r="C10" t="s">
        <v>285</v>
      </c>
      <c r="D10" t="s">
        <v>286</v>
      </c>
      <c r="E10" t="s">
        <v>287</v>
      </c>
      <c r="F10" t="s">
        <v>288</v>
      </c>
      <c r="G10">
        <v>81.77</v>
      </c>
      <c r="H10" t="s">
        <v>289</v>
      </c>
      <c r="I10" t="s">
        <v>290</v>
      </c>
      <c r="J10" t="s">
        <v>291</v>
      </c>
      <c r="K10" s="38">
        <v>732348</v>
      </c>
      <c r="L10" s="5" t="s">
        <v>335</v>
      </c>
      <c r="M10">
        <v>6</v>
      </c>
      <c r="N10">
        <v>80.4099999999999</v>
      </c>
      <c r="O10">
        <v>1</v>
      </c>
      <c r="P10" s="5" t="s">
        <v>338</v>
      </c>
      <c r="Q10" s="4">
        <v>4.68</v>
      </c>
      <c r="R10" s="39">
        <v>0</v>
      </c>
      <c r="S10" s="3">
        <f t="shared" si="0"/>
        <v>0</v>
      </c>
      <c r="T10" s="3">
        <f t="shared" si="1"/>
        <v>571.6332982086407</v>
      </c>
      <c r="U10" s="3">
        <f t="shared" si="2"/>
        <v>0.5716332982086406</v>
      </c>
      <c r="V10" s="11">
        <f t="shared" si="3"/>
        <v>2286.5331928345627</v>
      </c>
      <c r="W10" s="16">
        <f t="shared" si="4"/>
        <v>4.573066385669125</v>
      </c>
      <c r="X10">
        <f t="shared" si="5"/>
        <v>0</v>
      </c>
    </row>
    <row r="11" spans="1:24" ht="15.75">
      <c r="A11" s="40" t="s">
        <v>557</v>
      </c>
      <c r="B11" s="40" t="s">
        <v>563</v>
      </c>
      <c r="C11" t="s">
        <v>324</v>
      </c>
      <c r="D11" t="s">
        <v>325</v>
      </c>
      <c r="E11" t="s">
        <v>326</v>
      </c>
      <c r="F11" t="s">
        <v>327</v>
      </c>
      <c r="G11">
        <v>102.213</v>
      </c>
      <c r="H11" t="s">
        <v>328</v>
      </c>
      <c r="I11">
        <v>24348</v>
      </c>
      <c r="J11" t="s">
        <v>291</v>
      </c>
      <c r="K11" s="38">
        <v>5514768</v>
      </c>
      <c r="L11" s="5" t="s">
        <v>345</v>
      </c>
      <c r="M11">
        <v>4</v>
      </c>
      <c r="N11">
        <v>45.13</v>
      </c>
      <c r="O11">
        <v>1</v>
      </c>
      <c r="P11" s="5" t="s">
        <v>344</v>
      </c>
      <c r="Q11" s="4">
        <v>4.82</v>
      </c>
      <c r="R11" s="39">
        <v>0</v>
      </c>
      <c r="S11" s="3">
        <f t="shared" si="0"/>
        <v>0</v>
      </c>
      <c r="T11" s="3">
        <f t="shared" si="1"/>
        <v>4179.516853293923</v>
      </c>
      <c r="U11" s="3">
        <f t="shared" si="2"/>
        <v>4.179516853293923</v>
      </c>
      <c r="V11" s="11">
        <f t="shared" si="3"/>
        <v>16718.067413175693</v>
      </c>
      <c r="W11" s="16">
        <f t="shared" si="4"/>
        <v>33.436134826351385</v>
      </c>
      <c r="X11">
        <f t="shared" si="5"/>
        <v>0</v>
      </c>
    </row>
    <row r="12" spans="1:24" ht="15.75">
      <c r="A12" s="40" t="s">
        <v>557</v>
      </c>
      <c r="B12" s="40" t="s">
        <v>563</v>
      </c>
      <c r="C12" t="s">
        <v>314</v>
      </c>
      <c r="D12" t="s">
        <v>315</v>
      </c>
      <c r="E12" t="s">
        <v>566</v>
      </c>
      <c r="F12" t="s">
        <v>316</v>
      </c>
      <c r="G12">
        <v>866.9196</v>
      </c>
      <c r="H12" t="s">
        <v>317</v>
      </c>
      <c r="I12" t="s">
        <v>318</v>
      </c>
      <c r="J12" t="s">
        <v>291</v>
      </c>
      <c r="K12" s="38">
        <v>6147750</v>
      </c>
      <c r="L12" s="5" t="s">
        <v>347</v>
      </c>
      <c r="M12">
        <v>1</v>
      </c>
      <c r="N12">
        <v>189.16</v>
      </c>
      <c r="O12">
        <v>1</v>
      </c>
      <c r="P12" s="5" t="s">
        <v>342</v>
      </c>
      <c r="Q12" s="4">
        <v>4.73</v>
      </c>
      <c r="R12" s="39">
        <v>0</v>
      </c>
      <c r="S12" s="3">
        <f t="shared" si="0"/>
        <v>0</v>
      </c>
      <c r="T12" s="3">
        <f t="shared" si="1"/>
        <v>4747.893075385908</v>
      </c>
      <c r="U12" s="3">
        <f t="shared" si="2"/>
        <v>4.747893075385908</v>
      </c>
      <c r="V12" s="11">
        <f t="shared" si="3"/>
        <v>18991.57230154363</v>
      </c>
      <c r="W12" s="16">
        <f t="shared" si="4"/>
        <v>37.98314460308726</v>
      </c>
      <c r="X12">
        <f t="shared" si="5"/>
        <v>0</v>
      </c>
    </row>
    <row r="14" spans="15:16" ht="15.75">
      <c r="O14">
        <f>SUM(O4:O13)</f>
        <v>10</v>
      </c>
      <c r="P14" s="5" t="s">
        <v>391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="68" zoomScaleNormal="68" zoomScalePageLayoutView="0" workbookViewId="0" topLeftCell="A1">
      <selection activeCell="L17" sqref="L17"/>
    </sheetView>
  </sheetViews>
  <sheetFormatPr defaultColWidth="8.875" defaultRowHeight="15.75"/>
  <cols>
    <col min="1" max="1" width="10.625" style="0" customWidth="1"/>
    <col min="2" max="2" width="10.50390625" style="0" customWidth="1"/>
    <col min="3" max="3" width="9.375" style="0" bestFit="1" customWidth="1"/>
    <col min="4" max="4" width="38.00390625" style="0" bestFit="1" customWidth="1"/>
    <col min="5" max="5" width="20.00390625" style="0" bestFit="1" customWidth="1"/>
    <col min="6" max="6" width="12.00390625" style="0" bestFit="1" customWidth="1"/>
    <col min="7" max="7" width="10.875" style="9" customWidth="1"/>
    <col min="8" max="8" width="23.50390625" style="0" bestFit="1" customWidth="1"/>
    <col min="9" max="9" width="11.00390625" style="0" bestFit="1" customWidth="1"/>
    <col min="10" max="10" width="16.875" style="0" bestFit="1" customWidth="1"/>
    <col min="11" max="11" width="8.875" style="0" customWidth="1"/>
    <col min="12" max="12" width="45.00390625" style="0" bestFit="1" customWidth="1"/>
    <col min="13" max="13" width="7.125" style="0" bestFit="1" customWidth="1"/>
    <col min="14" max="14" width="8.875" style="0" customWidth="1"/>
    <col min="15" max="15" width="33.875" style="5" customWidth="1"/>
    <col min="16" max="16" width="12.125" style="9" bestFit="1" customWidth="1"/>
    <col min="17" max="18" width="8.875" style="9" customWidth="1"/>
    <col min="19" max="19" width="15.00390625" style="0" customWidth="1"/>
    <col min="20" max="20" width="8.875" style="0" customWidth="1"/>
    <col min="21" max="21" width="12.625" style="0" customWidth="1"/>
    <col min="22" max="22" width="17.625" style="0" customWidth="1"/>
    <col min="23" max="23" width="21.375" style="9" customWidth="1"/>
  </cols>
  <sheetData>
    <row r="1" ht="15.75">
      <c r="W1" s="9" t="s">
        <v>550</v>
      </c>
    </row>
    <row r="2" spans="1:23" s="23" customFormat="1" ht="73.5">
      <c r="A2" s="34" t="s">
        <v>556</v>
      </c>
      <c r="B2" s="34" t="s">
        <v>558</v>
      </c>
      <c r="C2" s="20" t="s">
        <v>0</v>
      </c>
      <c r="D2" s="20" t="s">
        <v>103</v>
      </c>
      <c r="E2" s="20" t="s">
        <v>278</v>
      </c>
      <c r="F2" s="20" t="s">
        <v>1</v>
      </c>
      <c r="G2" s="27" t="s">
        <v>2</v>
      </c>
      <c r="H2" s="20" t="s">
        <v>3</v>
      </c>
      <c r="I2" s="20" t="s">
        <v>4</v>
      </c>
      <c r="J2" s="20" t="s">
        <v>5</v>
      </c>
      <c r="K2" s="20" t="s">
        <v>6</v>
      </c>
      <c r="L2" s="20" t="s">
        <v>7</v>
      </c>
      <c r="M2" s="20" t="s">
        <v>253</v>
      </c>
      <c r="N2" s="20" t="s">
        <v>254</v>
      </c>
      <c r="O2" s="24" t="s">
        <v>101</v>
      </c>
      <c r="P2" s="27" t="s">
        <v>102</v>
      </c>
      <c r="Q2" s="27" t="s">
        <v>100</v>
      </c>
      <c r="R2" s="30" t="s">
        <v>255</v>
      </c>
      <c r="S2" s="32" t="s">
        <v>385</v>
      </c>
      <c r="T2" s="22" t="s">
        <v>386</v>
      </c>
      <c r="U2" s="20" t="s">
        <v>387</v>
      </c>
      <c r="V2" s="20" t="s">
        <v>388</v>
      </c>
      <c r="W2" s="31" t="s">
        <v>551</v>
      </c>
    </row>
    <row r="3" spans="1:23" ht="31.5">
      <c r="A3" s="39" t="s">
        <v>557</v>
      </c>
      <c r="B3" t="s">
        <v>563</v>
      </c>
      <c r="C3" t="s">
        <v>497</v>
      </c>
      <c r="D3" t="s">
        <v>498</v>
      </c>
      <c r="E3" t="s">
        <v>435</v>
      </c>
      <c r="F3" t="s">
        <v>398</v>
      </c>
      <c r="G3" s="9">
        <v>702.9625</v>
      </c>
      <c r="H3" t="s">
        <v>499</v>
      </c>
      <c r="I3" t="s">
        <v>500</v>
      </c>
      <c r="J3" t="s">
        <v>496</v>
      </c>
      <c r="K3">
        <v>0</v>
      </c>
      <c r="L3" t="s">
        <v>501</v>
      </c>
      <c r="M3">
        <v>606.6</v>
      </c>
      <c r="N3">
        <v>2</v>
      </c>
      <c r="O3" s="5" t="s">
        <v>542</v>
      </c>
      <c r="P3" s="28">
        <v>4.9</v>
      </c>
      <c r="Q3" s="28">
        <v>180.8882746</v>
      </c>
      <c r="R3" s="9">
        <f aca="true" t="shared" si="0" ref="R3:R17">Q3/M3</f>
        <v>0.29820025486317175</v>
      </c>
      <c r="W3" s="9">
        <f aca="true" t="shared" si="1" ref="W3:W17">Q3/8</f>
        <v>22.611034325</v>
      </c>
    </row>
    <row r="4" spans="1:23" ht="15.75">
      <c r="A4" s="39" t="s">
        <v>557</v>
      </c>
      <c r="B4" t="s">
        <v>563</v>
      </c>
      <c r="C4" t="s">
        <v>482</v>
      </c>
      <c r="D4" t="s">
        <v>483</v>
      </c>
      <c r="E4" t="s">
        <v>430</v>
      </c>
      <c r="F4" t="s">
        <v>431</v>
      </c>
      <c r="G4" s="9">
        <v>872.422</v>
      </c>
      <c r="H4" t="s">
        <v>484</v>
      </c>
      <c r="I4" t="s">
        <v>485</v>
      </c>
      <c r="J4" t="s">
        <v>486</v>
      </c>
      <c r="K4">
        <v>0</v>
      </c>
      <c r="L4" t="s">
        <v>15</v>
      </c>
      <c r="M4">
        <v>394</v>
      </c>
      <c r="N4">
        <v>1</v>
      </c>
      <c r="O4" s="5" t="s">
        <v>429</v>
      </c>
      <c r="P4" s="28">
        <v>4.87</v>
      </c>
      <c r="Q4" s="28">
        <v>162.5408041</v>
      </c>
      <c r="R4" s="9">
        <f t="shared" si="0"/>
        <v>0.41254011192893403</v>
      </c>
      <c r="W4" s="9">
        <f t="shared" si="1"/>
        <v>20.3176005125</v>
      </c>
    </row>
    <row r="5" spans="1:23" ht="15.75">
      <c r="A5" s="39" t="s">
        <v>557</v>
      </c>
      <c r="B5" t="s">
        <v>563</v>
      </c>
      <c r="C5" t="s">
        <v>487</v>
      </c>
      <c r="D5" t="s">
        <v>488</v>
      </c>
      <c r="E5" t="s">
        <v>451</v>
      </c>
      <c r="F5" t="s">
        <v>452</v>
      </c>
      <c r="G5" s="9">
        <v>361.698</v>
      </c>
      <c r="H5" t="s">
        <v>489</v>
      </c>
      <c r="I5" t="s">
        <v>490</v>
      </c>
      <c r="J5" t="s">
        <v>491</v>
      </c>
      <c r="K5">
        <v>0</v>
      </c>
      <c r="L5" t="s">
        <v>15</v>
      </c>
      <c r="M5">
        <v>350.73</v>
      </c>
      <c r="N5">
        <v>1</v>
      </c>
      <c r="O5" s="5" t="s">
        <v>450</v>
      </c>
      <c r="P5" s="28">
        <v>5.09</v>
      </c>
      <c r="Q5" s="28">
        <v>86.06221194</v>
      </c>
      <c r="R5" s="9">
        <f t="shared" si="0"/>
        <v>0.2453802410401163</v>
      </c>
      <c r="W5" s="9">
        <f t="shared" si="1"/>
        <v>10.7577764925</v>
      </c>
    </row>
    <row r="6" spans="1:23" ht="31.5">
      <c r="A6" s="39" t="s">
        <v>557</v>
      </c>
      <c r="B6" t="s">
        <v>563</v>
      </c>
      <c r="C6" t="s">
        <v>502</v>
      </c>
      <c r="D6" t="s">
        <v>503</v>
      </c>
      <c r="E6" t="s">
        <v>504</v>
      </c>
      <c r="F6" t="s">
        <v>423</v>
      </c>
      <c r="G6" s="9">
        <v>161.44</v>
      </c>
      <c r="H6" t="s">
        <v>484</v>
      </c>
      <c r="I6" t="s">
        <v>505</v>
      </c>
      <c r="J6" t="s">
        <v>506</v>
      </c>
      <c r="K6">
        <v>0</v>
      </c>
      <c r="L6" t="s">
        <v>560</v>
      </c>
      <c r="M6">
        <v>160.94</v>
      </c>
      <c r="N6">
        <v>2</v>
      </c>
      <c r="O6" s="5" t="s">
        <v>543</v>
      </c>
      <c r="P6" s="28">
        <v>4.94</v>
      </c>
      <c r="Q6" s="28">
        <v>55.75921783</v>
      </c>
      <c r="R6" s="9">
        <f t="shared" si="0"/>
        <v>0.34645966092953895</v>
      </c>
      <c r="W6" s="9">
        <f t="shared" si="1"/>
        <v>6.96990222875</v>
      </c>
    </row>
    <row r="7" spans="1:23" ht="31.5">
      <c r="A7" s="39" t="s">
        <v>557</v>
      </c>
      <c r="B7" t="s">
        <v>563</v>
      </c>
      <c r="C7" t="s">
        <v>476</v>
      </c>
      <c r="D7" t="s">
        <v>477</v>
      </c>
      <c r="E7" t="s">
        <v>478</v>
      </c>
      <c r="F7" t="s">
        <v>479</v>
      </c>
      <c r="G7" s="9">
        <v>132.99</v>
      </c>
      <c r="H7" t="s">
        <v>480</v>
      </c>
      <c r="I7">
        <v>23860</v>
      </c>
      <c r="J7" t="s">
        <v>14</v>
      </c>
      <c r="K7">
        <v>0</v>
      </c>
      <c r="L7" t="s">
        <v>481</v>
      </c>
      <c r="M7">
        <v>82.8299999999999</v>
      </c>
      <c r="N7">
        <v>4</v>
      </c>
      <c r="O7" s="5" t="s">
        <v>541</v>
      </c>
      <c r="P7" s="28">
        <v>5.01</v>
      </c>
      <c r="Q7" s="28">
        <v>36.26349345</v>
      </c>
      <c r="R7" s="9">
        <f t="shared" si="0"/>
        <v>0.4378062712785228</v>
      </c>
      <c r="W7" s="9">
        <f t="shared" si="1"/>
        <v>4.53293668125</v>
      </c>
    </row>
    <row r="8" spans="1:23" ht="15.75">
      <c r="A8" s="39" t="s">
        <v>557</v>
      </c>
      <c r="B8" t="s">
        <v>563</v>
      </c>
      <c r="C8" t="s">
        <v>536</v>
      </c>
      <c r="D8" t="s">
        <v>537</v>
      </c>
      <c r="E8" t="s">
        <v>538</v>
      </c>
      <c r="F8" t="s">
        <v>472</v>
      </c>
      <c r="G8" s="9">
        <v>135.89</v>
      </c>
      <c r="H8" t="s">
        <v>539</v>
      </c>
      <c r="I8">
        <v>22802</v>
      </c>
      <c r="J8" t="s">
        <v>540</v>
      </c>
      <c r="K8">
        <v>0</v>
      </c>
      <c r="L8" s="26" t="s">
        <v>546</v>
      </c>
      <c r="M8">
        <v>140.21</v>
      </c>
      <c r="N8">
        <v>1</v>
      </c>
      <c r="O8" s="29" t="s">
        <v>547</v>
      </c>
      <c r="P8" s="28">
        <v>4.84</v>
      </c>
      <c r="Q8" s="28">
        <v>25.08256377</v>
      </c>
      <c r="R8" s="9">
        <f t="shared" si="0"/>
        <v>0.17889283053990443</v>
      </c>
      <c r="W8" s="9">
        <f t="shared" si="1"/>
        <v>3.13532047125</v>
      </c>
    </row>
    <row r="9" spans="1:23" ht="31.5">
      <c r="A9" s="39" t="s">
        <v>557</v>
      </c>
      <c r="B9" t="s">
        <v>563</v>
      </c>
      <c r="C9" t="s">
        <v>517</v>
      </c>
      <c r="D9" t="s">
        <v>518</v>
      </c>
      <c r="E9" t="s">
        <v>519</v>
      </c>
      <c r="F9" t="s">
        <v>403</v>
      </c>
      <c r="G9" s="9" t="s">
        <v>520</v>
      </c>
      <c r="H9" t="s">
        <v>76</v>
      </c>
      <c r="I9" t="s">
        <v>521</v>
      </c>
      <c r="J9" t="s">
        <v>522</v>
      </c>
      <c r="K9">
        <v>0</v>
      </c>
      <c r="L9" t="s">
        <v>523</v>
      </c>
      <c r="M9">
        <v>545.37</v>
      </c>
      <c r="N9">
        <v>2</v>
      </c>
      <c r="O9" s="5" t="s">
        <v>548</v>
      </c>
      <c r="P9" s="28">
        <v>5.02</v>
      </c>
      <c r="Q9" s="28">
        <v>23.96468882</v>
      </c>
      <c r="R9" s="9">
        <f t="shared" si="0"/>
        <v>0.043942073858114675</v>
      </c>
      <c r="W9" s="9">
        <f t="shared" si="1"/>
        <v>2.9955861025</v>
      </c>
    </row>
    <row r="10" spans="1:23" ht="31.5">
      <c r="A10" s="39" t="s">
        <v>557</v>
      </c>
      <c r="B10" t="s">
        <v>563</v>
      </c>
      <c r="C10" t="s">
        <v>507</v>
      </c>
      <c r="D10" t="s">
        <v>508</v>
      </c>
      <c r="E10" t="s">
        <v>509</v>
      </c>
      <c r="F10" t="s">
        <v>446</v>
      </c>
      <c r="G10" s="9">
        <v>104.791</v>
      </c>
      <c r="H10" t="s">
        <v>510</v>
      </c>
      <c r="I10">
        <v>22974</v>
      </c>
      <c r="J10" t="s">
        <v>511</v>
      </c>
      <c r="K10">
        <v>0</v>
      </c>
      <c r="L10" t="s">
        <v>15</v>
      </c>
      <c r="M10">
        <v>114.68</v>
      </c>
      <c r="N10">
        <v>1</v>
      </c>
      <c r="O10" s="5" t="s">
        <v>544</v>
      </c>
      <c r="P10" s="28">
        <v>4.97</v>
      </c>
      <c r="Q10" s="28">
        <v>15.44930837</v>
      </c>
      <c r="R10" s="9">
        <f t="shared" si="0"/>
        <v>0.1347166757063132</v>
      </c>
      <c r="W10" s="9">
        <f t="shared" si="1"/>
        <v>1.93116354625</v>
      </c>
    </row>
    <row r="11" spans="1:23" ht="15.75">
      <c r="A11" s="39" t="s">
        <v>557</v>
      </c>
      <c r="B11" t="s">
        <v>563</v>
      </c>
      <c r="C11" t="s">
        <v>492</v>
      </c>
      <c r="D11" t="s">
        <v>493</v>
      </c>
      <c r="E11" t="s">
        <v>417</v>
      </c>
      <c r="F11" t="s">
        <v>20</v>
      </c>
      <c r="G11" s="9">
        <v>142.18</v>
      </c>
      <c r="H11" t="s">
        <v>494</v>
      </c>
      <c r="I11" t="s">
        <v>495</v>
      </c>
      <c r="J11" t="s">
        <v>496</v>
      </c>
      <c r="K11">
        <v>0</v>
      </c>
      <c r="L11" t="s">
        <v>561</v>
      </c>
      <c r="M11">
        <v>25.87</v>
      </c>
      <c r="N11">
        <v>1</v>
      </c>
      <c r="O11" s="5" t="s">
        <v>416</v>
      </c>
      <c r="P11" s="28">
        <v>4.95</v>
      </c>
      <c r="Q11" s="28">
        <v>12.08447217</v>
      </c>
      <c r="R11" s="9">
        <f t="shared" si="0"/>
        <v>0.46712300618477</v>
      </c>
      <c r="W11" s="9">
        <f t="shared" si="1"/>
        <v>1.51055902125</v>
      </c>
    </row>
    <row r="12" spans="1:23" ht="15.75">
      <c r="A12" s="39" t="s">
        <v>557</v>
      </c>
      <c r="B12" t="s">
        <v>563</v>
      </c>
      <c r="C12" t="s">
        <v>575</v>
      </c>
      <c r="D12" t="s">
        <v>516</v>
      </c>
      <c r="E12" t="s">
        <v>457</v>
      </c>
      <c r="F12" t="s">
        <v>458</v>
      </c>
      <c r="G12" s="9">
        <v>189.8</v>
      </c>
      <c r="H12" t="s">
        <v>489</v>
      </c>
      <c r="I12">
        <v>23917</v>
      </c>
      <c r="J12" t="s">
        <v>491</v>
      </c>
      <c r="K12">
        <v>0</v>
      </c>
      <c r="M12">
        <v>293.569999999999</v>
      </c>
      <c r="N12">
        <v>1</v>
      </c>
      <c r="O12" s="5" t="s">
        <v>456</v>
      </c>
      <c r="P12" s="28">
        <v>5.11</v>
      </c>
      <c r="Q12" s="28">
        <v>11.67923295</v>
      </c>
      <c r="R12" s="9">
        <f t="shared" si="0"/>
        <v>0.03978346884899696</v>
      </c>
      <c r="W12" s="9">
        <f t="shared" si="1"/>
        <v>1.45990411875</v>
      </c>
    </row>
    <row r="13" spans="1:23" ht="31.5">
      <c r="A13" s="39" t="s">
        <v>557</v>
      </c>
      <c r="B13" t="s">
        <v>563</v>
      </c>
      <c r="C13" t="s">
        <v>512</v>
      </c>
      <c r="D13" t="s">
        <v>513</v>
      </c>
      <c r="E13" t="s">
        <v>514</v>
      </c>
      <c r="F13" t="s">
        <v>462</v>
      </c>
      <c r="G13" s="9">
        <v>166.371</v>
      </c>
      <c r="H13" t="s">
        <v>515</v>
      </c>
      <c r="I13">
        <v>24531</v>
      </c>
      <c r="J13" t="s">
        <v>491</v>
      </c>
      <c r="K13">
        <v>0</v>
      </c>
      <c r="L13" t="s">
        <v>562</v>
      </c>
      <c r="M13">
        <v>151.43</v>
      </c>
      <c r="N13">
        <v>2</v>
      </c>
      <c r="O13" s="5" t="s">
        <v>545</v>
      </c>
      <c r="P13" s="28">
        <v>5.03</v>
      </c>
      <c r="Q13" s="28">
        <v>6.788701845</v>
      </c>
      <c r="R13" s="9">
        <f t="shared" si="0"/>
        <v>0.04483062698936802</v>
      </c>
      <c r="W13" s="9">
        <f t="shared" si="1"/>
        <v>0.848587730625</v>
      </c>
    </row>
    <row r="14" spans="1:23" ht="15.75">
      <c r="A14" s="39" t="s">
        <v>557</v>
      </c>
      <c r="B14" t="s">
        <v>563</v>
      </c>
      <c r="C14" t="s">
        <v>531</v>
      </c>
      <c r="D14" t="s">
        <v>532</v>
      </c>
      <c r="E14" t="s">
        <v>439</v>
      </c>
      <c r="F14" t="s">
        <v>440</v>
      </c>
      <c r="G14" s="9">
        <v>205.8</v>
      </c>
      <c r="H14" t="s">
        <v>533</v>
      </c>
      <c r="I14" t="s">
        <v>534</v>
      </c>
      <c r="J14" t="s">
        <v>535</v>
      </c>
      <c r="K14">
        <v>0</v>
      </c>
      <c r="L14" s="45" t="s">
        <v>571</v>
      </c>
      <c r="M14">
        <v>89.4899999999999</v>
      </c>
      <c r="N14">
        <v>1</v>
      </c>
      <c r="O14" s="5" t="s">
        <v>438</v>
      </c>
      <c r="P14" s="28">
        <v>5.06</v>
      </c>
      <c r="Q14" s="28">
        <v>3.574522587</v>
      </c>
      <c r="R14" s="9">
        <f t="shared" si="0"/>
        <v>0.0399432627891385</v>
      </c>
      <c r="W14" s="9">
        <f t="shared" si="1"/>
        <v>0.446815323375</v>
      </c>
    </row>
    <row r="15" spans="1:23" ht="15.75">
      <c r="A15" s="39" t="s">
        <v>557</v>
      </c>
      <c r="B15" t="s">
        <v>563</v>
      </c>
      <c r="C15" t="s">
        <v>529</v>
      </c>
      <c r="D15" t="s">
        <v>530</v>
      </c>
      <c r="E15" t="s">
        <v>467</v>
      </c>
      <c r="F15" t="s">
        <v>468</v>
      </c>
      <c r="G15" s="9">
        <v>37.419</v>
      </c>
      <c r="H15" t="s">
        <v>323</v>
      </c>
      <c r="I15">
        <v>24230</v>
      </c>
      <c r="J15" t="s">
        <v>528</v>
      </c>
      <c r="K15">
        <v>0</v>
      </c>
      <c r="L15" t="s">
        <v>549</v>
      </c>
      <c r="M15">
        <v>87.0699999999999</v>
      </c>
      <c r="N15">
        <v>1</v>
      </c>
      <c r="O15" s="5" t="s">
        <v>466</v>
      </c>
      <c r="P15" s="28">
        <v>4.73</v>
      </c>
      <c r="Q15" s="28">
        <v>1.057253901</v>
      </c>
      <c r="R15" s="9">
        <f t="shared" si="0"/>
        <v>0.012142573802687507</v>
      </c>
      <c r="W15" s="9">
        <f t="shared" si="1"/>
        <v>0.132156737625</v>
      </c>
    </row>
    <row r="16" spans="1:23" ht="15.75">
      <c r="A16" s="39" t="s">
        <v>557</v>
      </c>
      <c r="B16" t="s">
        <v>563</v>
      </c>
      <c r="C16" t="s">
        <v>524</v>
      </c>
      <c r="D16" t="s">
        <v>525</v>
      </c>
      <c r="E16" t="s">
        <v>412</v>
      </c>
      <c r="F16" t="s">
        <v>526</v>
      </c>
      <c r="G16" s="9" t="s">
        <v>15</v>
      </c>
      <c r="H16" t="s">
        <v>527</v>
      </c>
      <c r="I16">
        <v>23237</v>
      </c>
      <c r="J16" t="s">
        <v>528</v>
      </c>
      <c r="K16">
        <v>0</v>
      </c>
      <c r="L16" t="s">
        <v>573</v>
      </c>
      <c r="M16">
        <v>193.75</v>
      </c>
      <c r="N16">
        <v>1</v>
      </c>
      <c r="O16" s="5" t="s">
        <v>572</v>
      </c>
      <c r="P16" s="28">
        <v>4.73</v>
      </c>
      <c r="Q16" s="28">
        <v>0</v>
      </c>
      <c r="R16" s="9">
        <f t="shared" si="0"/>
        <v>0</v>
      </c>
      <c r="W16" s="9">
        <f t="shared" si="1"/>
        <v>0</v>
      </c>
    </row>
    <row r="17" spans="1:23" ht="15.75">
      <c r="A17" s="39" t="s">
        <v>557</v>
      </c>
      <c r="B17" t="s">
        <v>563</v>
      </c>
      <c r="C17" t="s">
        <v>576</v>
      </c>
      <c r="D17" t="s">
        <v>582</v>
      </c>
      <c r="E17" t="s">
        <v>578</v>
      </c>
      <c r="F17" t="s">
        <v>579</v>
      </c>
      <c r="G17" s="9">
        <v>260.42</v>
      </c>
      <c r="H17" t="s">
        <v>583</v>
      </c>
      <c r="I17">
        <v>22663</v>
      </c>
      <c r="K17">
        <v>0</v>
      </c>
      <c r="L17" t="s">
        <v>585</v>
      </c>
      <c r="M17">
        <v>255.2</v>
      </c>
      <c r="N17">
        <v>1</v>
      </c>
      <c r="O17" s="5" t="s">
        <v>584</v>
      </c>
      <c r="P17" s="9">
        <v>4.75</v>
      </c>
      <c r="Q17" s="9">
        <v>192.6</v>
      </c>
      <c r="R17" s="9">
        <f t="shared" si="0"/>
        <v>0.7547021943573667</v>
      </c>
      <c r="W17" s="9">
        <f t="shared" si="1"/>
        <v>24.075</v>
      </c>
    </row>
    <row r="19" spans="14:15" ht="15.75">
      <c r="N19">
        <f>SUM(N3:N17)</f>
        <v>22</v>
      </c>
      <c r="O19" s="5" t="s">
        <v>574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P46">
      <selection activeCell="X77" sqref="X77"/>
    </sheetView>
  </sheetViews>
  <sheetFormatPr defaultColWidth="11.00390625" defaultRowHeight="15.75"/>
  <cols>
    <col min="1" max="1" width="10.125" style="0" bestFit="1" customWidth="1"/>
    <col min="2" max="2" width="36.125" style="0" bestFit="1" customWidth="1"/>
    <col min="3" max="3" width="26.375" style="0" bestFit="1" customWidth="1"/>
    <col min="4" max="4" width="12.375" style="0" bestFit="1" customWidth="1"/>
    <col min="5" max="5" width="11.00390625" style="0" customWidth="1"/>
    <col min="6" max="6" width="6.125" style="0" bestFit="1" customWidth="1"/>
    <col min="7" max="7" width="13.625" style="0" bestFit="1" customWidth="1"/>
    <col min="8" max="9" width="11.00390625" style="0" customWidth="1"/>
    <col min="10" max="10" width="12.375" style="0" bestFit="1" customWidth="1"/>
    <col min="11" max="11" width="14.50390625" style="0" bestFit="1" customWidth="1"/>
    <col min="12" max="12" width="11.875" style="0" bestFit="1" customWidth="1"/>
    <col min="13" max="13" width="9.50390625" style="0" bestFit="1" customWidth="1"/>
    <col min="14" max="14" width="64.25390625" style="0" bestFit="1" customWidth="1"/>
    <col min="15" max="15" width="63.875" style="0" bestFit="1" customWidth="1"/>
    <col min="16" max="16" width="80.625" style="0" customWidth="1"/>
    <col min="17" max="17" width="12.50390625" style="0" bestFit="1" customWidth="1"/>
    <col min="18" max="18" width="22.875" style="0" bestFit="1" customWidth="1"/>
    <col min="19" max="19" width="23.125" style="0" bestFit="1" customWidth="1"/>
    <col min="20" max="20" width="51.375" style="0" bestFit="1" customWidth="1"/>
    <col min="21" max="21" width="12.125" style="0" bestFit="1" customWidth="1"/>
    <col min="22" max="22" width="11.00390625" style="0" customWidth="1"/>
    <col min="23" max="23" width="12.125" style="0" bestFit="1" customWidth="1"/>
  </cols>
  <sheetData>
    <row r="1" ht="15.75">
      <c r="B1" s="25" t="s">
        <v>349</v>
      </c>
    </row>
    <row r="3" spans="1:23" s="1" customFormat="1" ht="15.7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6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  <c r="U3" s="1" t="s">
        <v>124</v>
      </c>
      <c r="V3" s="1" t="s">
        <v>125</v>
      </c>
      <c r="W3" s="1" t="s">
        <v>126</v>
      </c>
    </row>
    <row r="4" spans="1:23" ht="15.75">
      <c r="A4">
        <v>10000923</v>
      </c>
      <c r="B4" t="s">
        <v>127</v>
      </c>
      <c r="C4" t="s">
        <v>128</v>
      </c>
      <c r="D4" t="s">
        <v>45</v>
      </c>
      <c r="E4" t="s">
        <v>129</v>
      </c>
      <c r="F4">
        <v>23936</v>
      </c>
      <c r="G4" t="s">
        <v>130</v>
      </c>
      <c r="H4" t="s">
        <v>131</v>
      </c>
      <c r="I4" s="7" t="s">
        <v>132</v>
      </c>
      <c r="J4">
        <v>871</v>
      </c>
      <c r="K4" t="s">
        <v>133</v>
      </c>
      <c r="L4">
        <v>51029</v>
      </c>
      <c r="M4" t="s">
        <v>134</v>
      </c>
      <c r="N4">
        <v>922140</v>
      </c>
      <c r="O4" t="s">
        <v>135</v>
      </c>
      <c r="P4" t="s">
        <v>136</v>
      </c>
      <c r="Q4" s="2">
        <v>41944</v>
      </c>
      <c r="R4" t="s">
        <v>137</v>
      </c>
      <c r="S4" t="s">
        <v>138</v>
      </c>
      <c r="T4" t="s">
        <v>139</v>
      </c>
      <c r="U4" t="s">
        <v>140</v>
      </c>
      <c r="V4">
        <v>0</v>
      </c>
      <c r="W4">
        <v>10769117</v>
      </c>
    </row>
    <row r="5" spans="1:23" ht="15.75">
      <c r="A5">
        <v>10000924</v>
      </c>
      <c r="B5" t="s">
        <v>141</v>
      </c>
      <c r="C5" t="s">
        <v>142</v>
      </c>
      <c r="D5" t="s">
        <v>92</v>
      </c>
      <c r="E5" t="s">
        <v>129</v>
      </c>
      <c r="F5">
        <v>23328</v>
      </c>
      <c r="G5" t="s">
        <v>143</v>
      </c>
      <c r="H5" t="s">
        <v>131</v>
      </c>
      <c r="I5" s="7" t="s">
        <v>132</v>
      </c>
      <c r="J5">
        <v>988</v>
      </c>
      <c r="K5" t="s">
        <v>144</v>
      </c>
      <c r="L5">
        <v>51550</v>
      </c>
      <c r="M5" t="s">
        <v>134</v>
      </c>
      <c r="N5">
        <v>922140</v>
      </c>
      <c r="O5" t="s">
        <v>135</v>
      </c>
      <c r="P5" t="s">
        <v>136</v>
      </c>
      <c r="Q5" s="2">
        <v>41944</v>
      </c>
      <c r="R5" t="s">
        <v>137</v>
      </c>
      <c r="S5" t="s">
        <v>138</v>
      </c>
      <c r="T5" t="s">
        <v>145</v>
      </c>
      <c r="U5" t="s">
        <v>140</v>
      </c>
      <c r="V5">
        <v>0</v>
      </c>
      <c r="W5">
        <v>10769139</v>
      </c>
    </row>
    <row r="6" spans="1:23" ht="15.75">
      <c r="A6">
        <v>10000925</v>
      </c>
      <c r="B6" t="s">
        <v>146</v>
      </c>
      <c r="C6" t="s">
        <v>91</v>
      </c>
      <c r="D6" t="s">
        <v>92</v>
      </c>
      <c r="E6" t="s">
        <v>129</v>
      </c>
      <c r="F6">
        <v>23328</v>
      </c>
      <c r="G6" t="s">
        <v>147</v>
      </c>
      <c r="H6" t="s">
        <v>131</v>
      </c>
      <c r="I6" s="7" t="s">
        <v>132</v>
      </c>
      <c r="J6">
        <v>1195</v>
      </c>
      <c r="K6" t="s">
        <v>144</v>
      </c>
      <c r="L6">
        <v>51550</v>
      </c>
      <c r="M6" t="s">
        <v>134</v>
      </c>
      <c r="N6">
        <v>922140</v>
      </c>
      <c r="O6" t="s">
        <v>135</v>
      </c>
      <c r="P6" t="s">
        <v>136</v>
      </c>
      <c r="Q6" s="2">
        <v>41944</v>
      </c>
      <c r="R6" t="s">
        <v>137</v>
      </c>
      <c r="S6" t="s">
        <v>138</v>
      </c>
      <c r="T6" t="s">
        <v>148</v>
      </c>
      <c r="U6" t="s">
        <v>140</v>
      </c>
      <c r="V6">
        <v>0</v>
      </c>
      <c r="W6">
        <v>10769138</v>
      </c>
    </row>
    <row r="7" spans="1:23" ht="15.75">
      <c r="A7">
        <v>10001575</v>
      </c>
      <c r="B7" t="s">
        <v>38</v>
      </c>
      <c r="C7" t="s">
        <v>34</v>
      </c>
      <c r="D7" t="s">
        <v>35</v>
      </c>
      <c r="E7" t="s">
        <v>129</v>
      </c>
      <c r="F7">
        <v>23063</v>
      </c>
      <c r="G7" t="s">
        <v>149</v>
      </c>
      <c r="H7" t="s">
        <v>131</v>
      </c>
      <c r="I7" s="7" t="s">
        <v>132</v>
      </c>
      <c r="J7">
        <v>567</v>
      </c>
      <c r="K7" t="s">
        <v>150</v>
      </c>
      <c r="L7">
        <v>51075</v>
      </c>
      <c r="M7" t="s">
        <v>134</v>
      </c>
      <c r="N7">
        <v>922140</v>
      </c>
      <c r="O7" t="s">
        <v>135</v>
      </c>
      <c r="P7" t="s">
        <v>136</v>
      </c>
      <c r="Q7" s="2">
        <v>41944</v>
      </c>
      <c r="R7" t="s">
        <v>137</v>
      </c>
      <c r="S7" t="s">
        <v>138</v>
      </c>
      <c r="T7" t="s">
        <v>151</v>
      </c>
      <c r="U7" t="s">
        <v>140</v>
      </c>
      <c r="V7">
        <v>0</v>
      </c>
      <c r="W7">
        <v>10769130</v>
      </c>
    </row>
    <row r="8" spans="1:23" ht="15.75">
      <c r="A8">
        <v>10001576</v>
      </c>
      <c r="B8" t="s">
        <v>152</v>
      </c>
      <c r="C8" t="s">
        <v>153</v>
      </c>
      <c r="D8" t="s">
        <v>41</v>
      </c>
      <c r="E8" t="s">
        <v>129</v>
      </c>
      <c r="F8">
        <v>23160</v>
      </c>
      <c r="G8" t="s">
        <v>154</v>
      </c>
      <c r="H8" t="s">
        <v>131</v>
      </c>
      <c r="I8" s="7" t="s">
        <v>155</v>
      </c>
      <c r="J8">
        <v>0</v>
      </c>
      <c r="K8" t="s">
        <v>150</v>
      </c>
      <c r="L8">
        <v>51075</v>
      </c>
      <c r="M8" t="s">
        <v>134</v>
      </c>
      <c r="N8">
        <v>561210</v>
      </c>
      <c r="O8" t="s">
        <v>156</v>
      </c>
      <c r="P8" t="s">
        <v>157</v>
      </c>
      <c r="Q8" t="s">
        <v>154</v>
      </c>
      <c r="R8" t="s">
        <v>137</v>
      </c>
      <c r="S8" t="s">
        <v>138</v>
      </c>
      <c r="T8" t="s">
        <v>154</v>
      </c>
      <c r="U8" t="s">
        <v>140</v>
      </c>
      <c r="V8">
        <v>450</v>
      </c>
      <c r="W8">
        <v>10769132</v>
      </c>
    </row>
    <row r="9" spans="1:23" ht="15.75">
      <c r="A9">
        <v>10001599</v>
      </c>
      <c r="B9" t="s">
        <v>158</v>
      </c>
      <c r="C9" t="s">
        <v>159</v>
      </c>
      <c r="D9" t="s">
        <v>81</v>
      </c>
      <c r="E9" t="s">
        <v>129</v>
      </c>
      <c r="F9">
        <v>23829</v>
      </c>
      <c r="G9" t="s">
        <v>154</v>
      </c>
      <c r="H9" t="s">
        <v>131</v>
      </c>
      <c r="I9" s="7" t="s">
        <v>155</v>
      </c>
      <c r="J9">
        <v>0</v>
      </c>
      <c r="K9" t="s">
        <v>160</v>
      </c>
      <c r="L9">
        <v>51175</v>
      </c>
      <c r="M9" t="s">
        <v>134</v>
      </c>
      <c r="N9">
        <v>922140</v>
      </c>
      <c r="O9" t="s">
        <v>135</v>
      </c>
      <c r="P9" t="s">
        <v>161</v>
      </c>
      <c r="Q9" t="s">
        <v>154</v>
      </c>
      <c r="R9" t="s">
        <v>137</v>
      </c>
      <c r="S9" t="s">
        <v>162</v>
      </c>
      <c r="T9" t="s">
        <v>154</v>
      </c>
      <c r="U9" t="s">
        <v>163</v>
      </c>
      <c r="V9">
        <v>0</v>
      </c>
      <c r="W9" t="s">
        <v>154</v>
      </c>
    </row>
    <row r="10" spans="1:23" ht="15.75">
      <c r="A10">
        <v>10001600</v>
      </c>
      <c r="B10" t="s">
        <v>164</v>
      </c>
      <c r="C10" t="s">
        <v>80</v>
      </c>
      <c r="D10" t="s">
        <v>81</v>
      </c>
      <c r="E10" t="s">
        <v>129</v>
      </c>
      <c r="F10">
        <v>23829</v>
      </c>
      <c r="G10" t="s">
        <v>165</v>
      </c>
      <c r="H10" t="s">
        <v>131</v>
      </c>
      <c r="I10" s="7" t="s">
        <v>132</v>
      </c>
      <c r="J10">
        <v>101</v>
      </c>
      <c r="K10" t="s">
        <v>160</v>
      </c>
      <c r="L10">
        <v>51175</v>
      </c>
      <c r="M10" t="s">
        <v>134</v>
      </c>
      <c r="N10">
        <v>922140</v>
      </c>
      <c r="O10" t="s">
        <v>135</v>
      </c>
      <c r="P10" t="s">
        <v>136</v>
      </c>
      <c r="Q10" s="2">
        <v>41944</v>
      </c>
      <c r="R10" t="s">
        <v>137</v>
      </c>
      <c r="S10" t="s">
        <v>138</v>
      </c>
      <c r="T10" t="s">
        <v>166</v>
      </c>
      <c r="U10" t="s">
        <v>154</v>
      </c>
      <c r="V10">
        <v>0</v>
      </c>
      <c r="W10">
        <v>10840687</v>
      </c>
    </row>
    <row r="11" spans="1:23" ht="15.75">
      <c r="A11">
        <v>10001601</v>
      </c>
      <c r="B11" t="s">
        <v>167</v>
      </c>
      <c r="C11" t="s">
        <v>168</v>
      </c>
      <c r="D11" t="s">
        <v>81</v>
      </c>
      <c r="E11" t="s">
        <v>129</v>
      </c>
      <c r="F11">
        <v>23829</v>
      </c>
      <c r="G11" t="s">
        <v>169</v>
      </c>
      <c r="H11" t="s">
        <v>131</v>
      </c>
      <c r="I11" s="7" t="s">
        <v>132</v>
      </c>
      <c r="J11">
        <v>158</v>
      </c>
      <c r="K11" t="s">
        <v>160</v>
      </c>
      <c r="L11">
        <v>51175</v>
      </c>
      <c r="M11" t="s">
        <v>134</v>
      </c>
      <c r="N11">
        <v>561210</v>
      </c>
      <c r="O11" t="s">
        <v>156</v>
      </c>
      <c r="P11" t="s">
        <v>136</v>
      </c>
      <c r="Q11" s="2">
        <v>41944</v>
      </c>
      <c r="R11" t="s">
        <v>137</v>
      </c>
      <c r="S11" t="s">
        <v>138</v>
      </c>
      <c r="T11" t="s">
        <v>170</v>
      </c>
      <c r="U11" t="s">
        <v>171</v>
      </c>
      <c r="V11">
        <v>0</v>
      </c>
      <c r="W11">
        <v>10840686</v>
      </c>
    </row>
    <row r="12" spans="1:23" ht="15.75">
      <c r="A12">
        <v>10001602</v>
      </c>
      <c r="B12" t="s">
        <v>172</v>
      </c>
      <c r="C12" t="s">
        <v>173</v>
      </c>
      <c r="D12" t="s">
        <v>81</v>
      </c>
      <c r="E12" t="s">
        <v>129</v>
      </c>
      <c r="F12">
        <v>23829</v>
      </c>
      <c r="G12" t="s">
        <v>154</v>
      </c>
      <c r="H12" t="s">
        <v>131</v>
      </c>
      <c r="I12" s="7" t="s">
        <v>155</v>
      </c>
      <c r="J12">
        <v>0</v>
      </c>
      <c r="K12" t="s">
        <v>160</v>
      </c>
      <c r="L12">
        <v>51175</v>
      </c>
      <c r="M12" t="s">
        <v>134</v>
      </c>
      <c r="N12">
        <v>922140</v>
      </c>
      <c r="O12" t="s">
        <v>135</v>
      </c>
      <c r="P12" t="s">
        <v>174</v>
      </c>
      <c r="Q12" t="s">
        <v>154</v>
      </c>
      <c r="R12" t="s">
        <v>137</v>
      </c>
      <c r="S12" t="s">
        <v>175</v>
      </c>
      <c r="T12" t="s">
        <v>154</v>
      </c>
      <c r="U12" t="s">
        <v>171</v>
      </c>
      <c r="V12">
        <v>0</v>
      </c>
      <c r="W12" t="s">
        <v>154</v>
      </c>
    </row>
    <row r="13" spans="1:23" ht="15.75">
      <c r="A13">
        <v>10001581</v>
      </c>
      <c r="B13" t="s">
        <v>176</v>
      </c>
      <c r="C13" t="s">
        <v>177</v>
      </c>
      <c r="D13" t="s">
        <v>41</v>
      </c>
      <c r="E13" t="s">
        <v>129</v>
      </c>
      <c r="F13">
        <v>23160</v>
      </c>
      <c r="G13" t="s">
        <v>178</v>
      </c>
      <c r="H13" t="s">
        <v>131</v>
      </c>
      <c r="I13" s="7" t="s">
        <v>132</v>
      </c>
      <c r="J13">
        <v>431</v>
      </c>
      <c r="K13" t="s">
        <v>179</v>
      </c>
      <c r="L13">
        <v>51145</v>
      </c>
      <c r="M13" t="s">
        <v>134</v>
      </c>
      <c r="N13">
        <v>922140</v>
      </c>
      <c r="O13" t="s">
        <v>135</v>
      </c>
      <c r="P13" t="s">
        <v>136</v>
      </c>
      <c r="Q13" s="2">
        <v>41944</v>
      </c>
      <c r="R13" t="s">
        <v>137</v>
      </c>
      <c r="S13" t="s">
        <v>138</v>
      </c>
      <c r="T13" t="s">
        <v>180</v>
      </c>
      <c r="U13" t="s">
        <v>181</v>
      </c>
      <c r="V13">
        <v>0</v>
      </c>
      <c r="W13" t="s">
        <v>154</v>
      </c>
    </row>
    <row r="14" spans="1:23" ht="15.75">
      <c r="A14">
        <v>10001598</v>
      </c>
      <c r="B14" t="s">
        <v>182</v>
      </c>
      <c r="C14" t="s">
        <v>183</v>
      </c>
      <c r="D14" t="s">
        <v>81</v>
      </c>
      <c r="E14" t="s">
        <v>129</v>
      </c>
      <c r="F14">
        <v>23829</v>
      </c>
      <c r="G14" t="s">
        <v>169</v>
      </c>
      <c r="H14" t="s">
        <v>131</v>
      </c>
      <c r="I14" s="7" t="s">
        <v>132</v>
      </c>
      <c r="J14">
        <v>189</v>
      </c>
      <c r="K14" t="s">
        <v>160</v>
      </c>
      <c r="L14">
        <v>51175</v>
      </c>
      <c r="M14" t="s">
        <v>134</v>
      </c>
      <c r="N14">
        <v>561210</v>
      </c>
      <c r="O14" t="s">
        <v>156</v>
      </c>
      <c r="P14" t="s">
        <v>136</v>
      </c>
      <c r="Q14" s="2">
        <v>41944</v>
      </c>
      <c r="R14" t="s">
        <v>137</v>
      </c>
      <c r="S14" t="s">
        <v>138</v>
      </c>
      <c r="T14" t="s">
        <v>170</v>
      </c>
      <c r="U14" t="s">
        <v>171</v>
      </c>
      <c r="V14">
        <v>0</v>
      </c>
      <c r="W14">
        <v>10769104</v>
      </c>
    </row>
    <row r="15" spans="1:23" ht="15.75">
      <c r="A15">
        <v>10001582</v>
      </c>
      <c r="B15" t="s">
        <v>54</v>
      </c>
      <c r="C15" t="s">
        <v>50</v>
      </c>
      <c r="D15" t="s">
        <v>51</v>
      </c>
      <c r="E15" t="s">
        <v>129</v>
      </c>
      <c r="F15">
        <v>23832</v>
      </c>
      <c r="G15" t="s">
        <v>184</v>
      </c>
      <c r="H15" t="s">
        <v>131</v>
      </c>
      <c r="I15" s="7" t="s">
        <v>132</v>
      </c>
      <c r="J15">
        <v>278</v>
      </c>
      <c r="K15" t="s">
        <v>185</v>
      </c>
      <c r="L15">
        <v>51041</v>
      </c>
      <c r="M15" t="s">
        <v>134</v>
      </c>
      <c r="N15">
        <v>922140</v>
      </c>
      <c r="O15" t="s">
        <v>135</v>
      </c>
      <c r="P15" t="s">
        <v>136</v>
      </c>
      <c r="Q15" s="2">
        <v>41944</v>
      </c>
      <c r="R15" t="s">
        <v>137</v>
      </c>
      <c r="S15" t="s">
        <v>138</v>
      </c>
      <c r="T15" t="s">
        <v>186</v>
      </c>
      <c r="U15" t="s">
        <v>171</v>
      </c>
      <c r="V15">
        <v>0</v>
      </c>
      <c r="W15">
        <v>10769135</v>
      </c>
    </row>
    <row r="16" spans="1:23" ht="15.75">
      <c r="A16">
        <v>10001597</v>
      </c>
      <c r="B16" t="s">
        <v>187</v>
      </c>
      <c r="C16" t="s">
        <v>84</v>
      </c>
      <c r="D16" t="s">
        <v>85</v>
      </c>
      <c r="E16" t="s">
        <v>129</v>
      </c>
      <c r="F16">
        <v>23868</v>
      </c>
      <c r="G16" t="s">
        <v>188</v>
      </c>
      <c r="H16" t="s">
        <v>131</v>
      </c>
      <c r="I16" s="7" t="s">
        <v>132</v>
      </c>
      <c r="J16">
        <v>183</v>
      </c>
      <c r="K16" t="s">
        <v>189</v>
      </c>
      <c r="L16">
        <v>51025</v>
      </c>
      <c r="M16" t="s">
        <v>134</v>
      </c>
      <c r="N16">
        <v>922140</v>
      </c>
      <c r="O16" t="s">
        <v>135</v>
      </c>
      <c r="P16" t="s">
        <v>136</v>
      </c>
      <c r="Q16" s="2">
        <v>41944</v>
      </c>
      <c r="R16" t="s">
        <v>137</v>
      </c>
      <c r="S16" t="s">
        <v>138</v>
      </c>
      <c r="T16" t="s">
        <v>190</v>
      </c>
      <c r="U16" t="s">
        <v>171</v>
      </c>
      <c r="V16">
        <v>0</v>
      </c>
      <c r="W16" t="s">
        <v>154</v>
      </c>
    </row>
    <row r="17" spans="1:23" ht="15.75">
      <c r="A17">
        <v>10001578</v>
      </c>
      <c r="B17" t="s">
        <v>191</v>
      </c>
      <c r="C17" t="s">
        <v>192</v>
      </c>
      <c r="D17" t="s">
        <v>45</v>
      </c>
      <c r="E17" t="s">
        <v>129</v>
      </c>
      <c r="F17">
        <v>23936</v>
      </c>
      <c r="G17" t="s">
        <v>193</v>
      </c>
      <c r="H17" t="s">
        <v>131</v>
      </c>
      <c r="I17" s="7" t="s">
        <v>132</v>
      </c>
      <c r="J17">
        <v>1155</v>
      </c>
      <c r="K17" t="s">
        <v>133</v>
      </c>
      <c r="L17">
        <v>51029</v>
      </c>
      <c r="M17" t="s">
        <v>134</v>
      </c>
      <c r="N17">
        <v>922140</v>
      </c>
      <c r="O17" t="s">
        <v>135</v>
      </c>
      <c r="P17" t="s">
        <v>136</v>
      </c>
      <c r="Q17" s="2">
        <v>41944</v>
      </c>
      <c r="R17" t="s">
        <v>137</v>
      </c>
      <c r="S17" t="s">
        <v>138</v>
      </c>
      <c r="T17" t="s">
        <v>194</v>
      </c>
      <c r="U17" t="s">
        <v>163</v>
      </c>
      <c r="V17">
        <v>0</v>
      </c>
      <c r="W17">
        <v>10769116</v>
      </c>
    </row>
    <row r="18" spans="1:23" ht="15.75">
      <c r="A18">
        <v>10001603</v>
      </c>
      <c r="B18" t="s">
        <v>195</v>
      </c>
      <c r="C18" t="s">
        <v>69</v>
      </c>
      <c r="D18" t="s">
        <v>70</v>
      </c>
      <c r="E18" t="s">
        <v>129</v>
      </c>
      <c r="F18">
        <v>23870</v>
      </c>
      <c r="G18" t="s">
        <v>196</v>
      </c>
      <c r="H18" t="s">
        <v>131</v>
      </c>
      <c r="I18" s="7" t="s">
        <v>132</v>
      </c>
      <c r="J18">
        <v>255</v>
      </c>
      <c r="K18" t="s">
        <v>197</v>
      </c>
      <c r="L18">
        <v>51081</v>
      </c>
      <c r="M18" t="s">
        <v>134</v>
      </c>
      <c r="N18">
        <v>922140</v>
      </c>
      <c r="O18" t="s">
        <v>135</v>
      </c>
      <c r="P18" t="s">
        <v>136</v>
      </c>
      <c r="Q18" s="2">
        <v>41944</v>
      </c>
      <c r="R18" t="s">
        <v>198</v>
      </c>
      <c r="S18" t="s">
        <v>138</v>
      </c>
      <c r="T18" t="s">
        <v>199</v>
      </c>
      <c r="U18" t="s">
        <v>171</v>
      </c>
      <c r="V18">
        <v>0</v>
      </c>
      <c r="W18" t="s">
        <v>154</v>
      </c>
    </row>
    <row r="19" spans="1:23" ht="15.75">
      <c r="A19">
        <v>10001574</v>
      </c>
      <c r="B19" t="s">
        <v>200</v>
      </c>
      <c r="C19" t="s">
        <v>153</v>
      </c>
      <c r="D19" t="s">
        <v>41</v>
      </c>
      <c r="E19" t="s">
        <v>129</v>
      </c>
      <c r="F19">
        <v>23160</v>
      </c>
      <c r="G19" t="s">
        <v>201</v>
      </c>
      <c r="H19" t="s">
        <v>131</v>
      </c>
      <c r="I19" s="7" t="s">
        <v>132</v>
      </c>
      <c r="J19">
        <v>294</v>
      </c>
      <c r="K19" t="s">
        <v>150</v>
      </c>
      <c r="L19">
        <v>51075</v>
      </c>
      <c r="M19" t="s">
        <v>134</v>
      </c>
      <c r="N19">
        <v>922140</v>
      </c>
      <c r="O19" t="s">
        <v>135</v>
      </c>
      <c r="P19" t="s">
        <v>136</v>
      </c>
      <c r="Q19" s="2">
        <v>41944</v>
      </c>
      <c r="R19" t="s">
        <v>137</v>
      </c>
      <c r="S19" t="s">
        <v>138</v>
      </c>
      <c r="T19" t="s">
        <v>202</v>
      </c>
      <c r="U19" t="s">
        <v>171</v>
      </c>
      <c r="V19">
        <v>0</v>
      </c>
      <c r="W19" t="s">
        <v>154</v>
      </c>
    </row>
    <row r="20" spans="1:23" ht="15.75">
      <c r="A20">
        <v>10001589</v>
      </c>
      <c r="B20" t="s">
        <v>203</v>
      </c>
      <c r="C20" t="s">
        <v>63</v>
      </c>
      <c r="D20" t="s">
        <v>64</v>
      </c>
      <c r="E20" t="s">
        <v>129</v>
      </c>
      <c r="F20">
        <v>23922</v>
      </c>
      <c r="G20" t="s">
        <v>204</v>
      </c>
      <c r="H20" t="s">
        <v>131</v>
      </c>
      <c r="I20" s="7" t="s">
        <v>132</v>
      </c>
      <c r="J20">
        <v>1259</v>
      </c>
      <c r="K20" t="s">
        <v>205</v>
      </c>
      <c r="L20">
        <v>51135</v>
      </c>
      <c r="M20" t="s">
        <v>134</v>
      </c>
      <c r="N20">
        <v>922140</v>
      </c>
      <c r="O20" t="s">
        <v>135</v>
      </c>
      <c r="P20" t="s">
        <v>136</v>
      </c>
      <c r="Q20" s="2">
        <v>41944</v>
      </c>
      <c r="R20" t="s">
        <v>137</v>
      </c>
      <c r="S20" t="s">
        <v>138</v>
      </c>
      <c r="T20" t="s">
        <v>206</v>
      </c>
      <c r="U20" t="s">
        <v>181</v>
      </c>
      <c r="V20">
        <v>0</v>
      </c>
      <c r="W20">
        <v>10769129</v>
      </c>
    </row>
    <row r="21" spans="1:23" ht="15.75">
      <c r="A21">
        <v>10001590</v>
      </c>
      <c r="B21" t="s">
        <v>207</v>
      </c>
      <c r="C21" t="s">
        <v>63</v>
      </c>
      <c r="D21" t="s">
        <v>64</v>
      </c>
      <c r="E21" t="s">
        <v>129</v>
      </c>
      <c r="F21">
        <v>23922</v>
      </c>
      <c r="G21" t="s">
        <v>204</v>
      </c>
      <c r="H21" t="s">
        <v>131</v>
      </c>
      <c r="I21" s="7" t="s">
        <v>132</v>
      </c>
      <c r="J21">
        <v>191</v>
      </c>
      <c r="K21" t="s">
        <v>205</v>
      </c>
      <c r="L21">
        <v>51135</v>
      </c>
      <c r="M21" t="s">
        <v>134</v>
      </c>
      <c r="N21">
        <v>561210</v>
      </c>
      <c r="O21" t="s">
        <v>156</v>
      </c>
      <c r="P21" t="s">
        <v>136</v>
      </c>
      <c r="Q21" s="2">
        <v>41944</v>
      </c>
      <c r="R21" t="s">
        <v>137</v>
      </c>
      <c r="S21" t="s">
        <v>138</v>
      </c>
      <c r="T21" t="s">
        <v>206</v>
      </c>
      <c r="U21" t="s">
        <v>171</v>
      </c>
      <c r="V21">
        <v>0</v>
      </c>
      <c r="W21">
        <v>10769105</v>
      </c>
    </row>
    <row r="22" spans="1:23" ht="15.75">
      <c r="A22">
        <v>10001579</v>
      </c>
      <c r="B22" t="s">
        <v>208</v>
      </c>
      <c r="C22" t="s">
        <v>209</v>
      </c>
      <c r="D22" t="s">
        <v>41</v>
      </c>
      <c r="E22" t="s">
        <v>129</v>
      </c>
      <c r="F22">
        <v>23160</v>
      </c>
      <c r="G22" t="s">
        <v>210</v>
      </c>
      <c r="H22" t="s">
        <v>131</v>
      </c>
      <c r="I22" s="7" t="s">
        <v>132</v>
      </c>
      <c r="J22">
        <v>643</v>
      </c>
      <c r="K22" t="s">
        <v>179</v>
      </c>
      <c r="L22">
        <v>51145</v>
      </c>
      <c r="M22" t="s">
        <v>134</v>
      </c>
      <c r="N22">
        <v>922140</v>
      </c>
      <c r="O22" t="s">
        <v>135</v>
      </c>
      <c r="P22" t="s">
        <v>211</v>
      </c>
      <c r="Q22" t="s">
        <v>154</v>
      </c>
      <c r="R22" t="s">
        <v>212</v>
      </c>
      <c r="S22" t="s">
        <v>138</v>
      </c>
      <c r="T22" t="s">
        <v>154</v>
      </c>
      <c r="U22" t="s">
        <v>140</v>
      </c>
      <c r="V22">
        <v>0</v>
      </c>
      <c r="W22">
        <v>10769133</v>
      </c>
    </row>
    <row r="23" spans="1:23" ht="15.75">
      <c r="A23">
        <v>10001580</v>
      </c>
      <c r="B23" t="s">
        <v>213</v>
      </c>
      <c r="C23" t="s">
        <v>177</v>
      </c>
      <c r="D23" t="s">
        <v>41</v>
      </c>
      <c r="E23" t="s">
        <v>129</v>
      </c>
      <c r="F23">
        <v>23160</v>
      </c>
      <c r="G23" t="s">
        <v>178</v>
      </c>
      <c r="H23" t="s">
        <v>131</v>
      </c>
      <c r="I23" s="7" t="s">
        <v>155</v>
      </c>
      <c r="J23">
        <v>0</v>
      </c>
      <c r="K23" t="s">
        <v>179</v>
      </c>
      <c r="L23">
        <v>51145</v>
      </c>
      <c r="M23" t="s">
        <v>134</v>
      </c>
      <c r="N23">
        <v>922140</v>
      </c>
      <c r="O23" t="s">
        <v>135</v>
      </c>
      <c r="P23" t="s">
        <v>214</v>
      </c>
      <c r="Q23" t="s">
        <v>154</v>
      </c>
      <c r="R23" t="s">
        <v>137</v>
      </c>
      <c r="S23" t="s">
        <v>138</v>
      </c>
      <c r="T23" t="s">
        <v>180</v>
      </c>
      <c r="U23" t="s">
        <v>163</v>
      </c>
      <c r="V23">
        <v>0</v>
      </c>
      <c r="W23">
        <v>10769131</v>
      </c>
    </row>
    <row r="24" spans="1:23" ht="15.75">
      <c r="A24">
        <v>10003301</v>
      </c>
      <c r="B24" t="s">
        <v>215</v>
      </c>
      <c r="C24" t="s">
        <v>57</v>
      </c>
      <c r="D24" t="s">
        <v>216</v>
      </c>
      <c r="E24" t="s">
        <v>129</v>
      </c>
      <c r="F24">
        <v>23833</v>
      </c>
      <c r="G24" t="s">
        <v>154</v>
      </c>
      <c r="H24" t="s">
        <v>131</v>
      </c>
      <c r="I24" s="7" t="s">
        <v>155</v>
      </c>
      <c r="J24">
        <v>0</v>
      </c>
      <c r="K24" t="s">
        <v>217</v>
      </c>
      <c r="L24">
        <v>51053</v>
      </c>
      <c r="M24" t="s">
        <v>134</v>
      </c>
      <c r="N24">
        <v>922140</v>
      </c>
      <c r="O24" t="s">
        <v>135</v>
      </c>
      <c r="P24" t="s">
        <v>218</v>
      </c>
      <c r="Q24" t="s">
        <v>154</v>
      </c>
      <c r="R24" t="s">
        <v>137</v>
      </c>
      <c r="S24" t="s">
        <v>162</v>
      </c>
      <c r="T24" t="s">
        <v>154</v>
      </c>
      <c r="U24" t="s">
        <v>171</v>
      </c>
      <c r="V24">
        <v>0</v>
      </c>
      <c r="W24">
        <v>10769134</v>
      </c>
    </row>
    <row r="25" spans="1:23" ht="15.75">
      <c r="A25">
        <v>10003327</v>
      </c>
      <c r="B25" t="s">
        <v>219</v>
      </c>
      <c r="C25" t="s">
        <v>69</v>
      </c>
      <c r="D25" t="s">
        <v>70</v>
      </c>
      <c r="E25" t="s">
        <v>129</v>
      </c>
      <c r="F25">
        <v>23870</v>
      </c>
      <c r="G25" t="s">
        <v>196</v>
      </c>
      <c r="H25" t="s">
        <v>131</v>
      </c>
      <c r="I25" s="7" t="s">
        <v>132</v>
      </c>
      <c r="J25">
        <v>2990</v>
      </c>
      <c r="K25" t="s">
        <v>197</v>
      </c>
      <c r="L25">
        <v>51081</v>
      </c>
      <c r="M25" t="s">
        <v>134</v>
      </c>
      <c r="N25">
        <v>561210</v>
      </c>
      <c r="O25" t="s">
        <v>156</v>
      </c>
      <c r="P25" t="s">
        <v>136</v>
      </c>
      <c r="Q25" s="2">
        <v>41944</v>
      </c>
      <c r="R25" t="s">
        <v>137</v>
      </c>
      <c r="S25" t="s">
        <v>138</v>
      </c>
      <c r="T25" t="s">
        <v>199</v>
      </c>
      <c r="U25" t="s">
        <v>163</v>
      </c>
      <c r="V25">
        <v>0</v>
      </c>
      <c r="W25">
        <v>10769137</v>
      </c>
    </row>
    <row r="26" spans="1:23" ht="15.75">
      <c r="A26">
        <v>10003316</v>
      </c>
      <c r="B26" t="s">
        <v>220</v>
      </c>
      <c r="C26" t="s">
        <v>97</v>
      </c>
      <c r="D26" t="s">
        <v>221</v>
      </c>
      <c r="E26" t="s">
        <v>129</v>
      </c>
      <c r="F26">
        <v>24558</v>
      </c>
      <c r="G26" t="s">
        <v>222</v>
      </c>
      <c r="H26" t="s">
        <v>131</v>
      </c>
      <c r="I26" s="7" t="s">
        <v>132</v>
      </c>
      <c r="J26">
        <v>240</v>
      </c>
      <c r="K26" t="s">
        <v>223</v>
      </c>
      <c r="L26">
        <v>51083</v>
      </c>
      <c r="M26" t="s">
        <v>134</v>
      </c>
      <c r="N26">
        <v>922140</v>
      </c>
      <c r="O26" t="s">
        <v>135</v>
      </c>
      <c r="P26" t="s">
        <v>136</v>
      </c>
      <c r="Q26" s="2">
        <v>41944</v>
      </c>
      <c r="R26" t="s">
        <v>137</v>
      </c>
      <c r="S26" t="s">
        <v>138</v>
      </c>
      <c r="T26" t="s">
        <v>224</v>
      </c>
      <c r="U26" t="s">
        <v>171</v>
      </c>
      <c r="V26">
        <v>0</v>
      </c>
      <c r="W26">
        <v>10769127</v>
      </c>
    </row>
    <row r="27" spans="1:23" ht="15.75">
      <c r="A27">
        <v>10003267</v>
      </c>
      <c r="B27" t="s">
        <v>22</v>
      </c>
      <c r="C27" t="s">
        <v>19</v>
      </c>
      <c r="D27" t="s">
        <v>20</v>
      </c>
      <c r="E27" t="s">
        <v>129</v>
      </c>
      <c r="F27">
        <v>23069</v>
      </c>
      <c r="G27" t="s">
        <v>154</v>
      </c>
      <c r="H27" t="s">
        <v>131</v>
      </c>
      <c r="I27" s="7" t="s">
        <v>155</v>
      </c>
      <c r="J27">
        <v>0</v>
      </c>
      <c r="K27" t="s">
        <v>225</v>
      </c>
      <c r="L27">
        <v>51085</v>
      </c>
      <c r="M27" t="s">
        <v>134</v>
      </c>
      <c r="N27">
        <v>623990</v>
      </c>
      <c r="O27" t="s">
        <v>226</v>
      </c>
      <c r="P27" t="s">
        <v>227</v>
      </c>
      <c r="Q27" t="s">
        <v>154</v>
      </c>
      <c r="R27" t="s">
        <v>137</v>
      </c>
      <c r="S27" t="s">
        <v>162</v>
      </c>
      <c r="T27" t="s">
        <v>154</v>
      </c>
      <c r="U27" t="s">
        <v>228</v>
      </c>
      <c r="V27">
        <v>144</v>
      </c>
      <c r="W27">
        <v>10769151</v>
      </c>
    </row>
    <row r="28" spans="1:23" ht="15.75">
      <c r="A28">
        <v>10002390</v>
      </c>
      <c r="B28" t="s">
        <v>88</v>
      </c>
      <c r="C28" t="s">
        <v>84</v>
      </c>
      <c r="D28" t="s">
        <v>85</v>
      </c>
      <c r="E28" t="s">
        <v>129</v>
      </c>
      <c r="F28">
        <v>23868</v>
      </c>
      <c r="G28" t="s">
        <v>154</v>
      </c>
      <c r="H28" t="s">
        <v>131</v>
      </c>
      <c r="I28" s="7" t="s">
        <v>155</v>
      </c>
      <c r="J28">
        <v>0</v>
      </c>
      <c r="K28" t="s">
        <v>189</v>
      </c>
      <c r="L28">
        <v>51025</v>
      </c>
      <c r="M28" t="s">
        <v>134</v>
      </c>
      <c r="N28">
        <v>561210</v>
      </c>
      <c r="O28" t="s">
        <v>156</v>
      </c>
      <c r="P28" t="s">
        <v>229</v>
      </c>
      <c r="Q28" t="s">
        <v>154</v>
      </c>
      <c r="R28" t="s">
        <v>137</v>
      </c>
      <c r="S28" t="s">
        <v>162</v>
      </c>
      <c r="T28" t="s">
        <v>154</v>
      </c>
      <c r="U28" t="s">
        <v>140</v>
      </c>
      <c r="V28">
        <v>0</v>
      </c>
      <c r="W28">
        <v>10769128</v>
      </c>
    </row>
    <row r="29" spans="1:23" ht="15.75">
      <c r="A29">
        <v>10002379</v>
      </c>
      <c r="B29" t="s">
        <v>230</v>
      </c>
      <c r="C29" t="s">
        <v>231</v>
      </c>
      <c r="D29" t="s">
        <v>25</v>
      </c>
      <c r="E29" t="s">
        <v>129</v>
      </c>
      <c r="F29">
        <v>23014</v>
      </c>
      <c r="G29" t="s">
        <v>232</v>
      </c>
      <c r="H29" t="s">
        <v>131</v>
      </c>
      <c r="I29" s="7" t="s">
        <v>132</v>
      </c>
      <c r="J29">
        <v>265</v>
      </c>
      <c r="K29" t="s">
        <v>179</v>
      </c>
      <c r="L29">
        <v>51145</v>
      </c>
      <c r="M29" t="s">
        <v>134</v>
      </c>
      <c r="N29">
        <v>623990</v>
      </c>
      <c r="O29" t="s">
        <v>226</v>
      </c>
      <c r="P29" t="s">
        <v>233</v>
      </c>
      <c r="Q29" t="s">
        <v>154</v>
      </c>
      <c r="R29" t="s">
        <v>137</v>
      </c>
      <c r="S29" t="s">
        <v>138</v>
      </c>
      <c r="T29" t="s">
        <v>234</v>
      </c>
      <c r="U29" t="s">
        <v>228</v>
      </c>
      <c r="V29">
        <v>284</v>
      </c>
      <c r="W29">
        <v>10769148</v>
      </c>
    </row>
    <row r="30" spans="1:23" ht="15.75">
      <c r="A30">
        <v>10003262</v>
      </c>
      <c r="B30" t="s">
        <v>16</v>
      </c>
      <c r="C30" t="s">
        <v>235</v>
      </c>
      <c r="D30" t="s">
        <v>12</v>
      </c>
      <c r="E30" t="s">
        <v>129</v>
      </c>
      <c r="F30">
        <v>22472</v>
      </c>
      <c r="G30" t="s">
        <v>236</v>
      </c>
      <c r="H30" t="s">
        <v>131</v>
      </c>
      <c r="I30" s="7" t="s">
        <v>132</v>
      </c>
      <c r="J30">
        <v>910</v>
      </c>
      <c r="K30" t="s">
        <v>237</v>
      </c>
      <c r="L30">
        <v>51159</v>
      </c>
      <c r="M30" t="s">
        <v>134</v>
      </c>
      <c r="N30">
        <v>922140</v>
      </c>
      <c r="O30" t="s">
        <v>135</v>
      </c>
      <c r="P30" t="s">
        <v>136</v>
      </c>
      <c r="Q30" s="2">
        <v>41944</v>
      </c>
      <c r="R30" t="s">
        <v>137</v>
      </c>
      <c r="S30" t="s">
        <v>138</v>
      </c>
      <c r="T30" t="s">
        <v>238</v>
      </c>
      <c r="U30" t="s">
        <v>140</v>
      </c>
      <c r="V30">
        <v>0</v>
      </c>
      <c r="W30">
        <v>10769143</v>
      </c>
    </row>
    <row r="31" spans="1:23" ht="15.75">
      <c r="A31">
        <v>10003263</v>
      </c>
      <c r="B31" t="s">
        <v>239</v>
      </c>
      <c r="C31" t="s">
        <v>240</v>
      </c>
      <c r="D31" t="s">
        <v>12</v>
      </c>
      <c r="E31" t="s">
        <v>129</v>
      </c>
      <c r="F31">
        <v>22472</v>
      </c>
      <c r="G31" t="s">
        <v>236</v>
      </c>
      <c r="H31" t="s">
        <v>131</v>
      </c>
      <c r="I31" s="7" t="s">
        <v>132</v>
      </c>
      <c r="J31">
        <v>113</v>
      </c>
      <c r="K31" t="s">
        <v>237</v>
      </c>
      <c r="L31">
        <v>51159</v>
      </c>
      <c r="M31" t="s">
        <v>134</v>
      </c>
      <c r="N31">
        <v>922140</v>
      </c>
      <c r="O31" t="s">
        <v>135</v>
      </c>
      <c r="P31" t="s">
        <v>136</v>
      </c>
      <c r="Q31" s="2">
        <v>41944</v>
      </c>
      <c r="R31" t="s">
        <v>137</v>
      </c>
      <c r="S31" t="s">
        <v>138</v>
      </c>
      <c r="T31" t="s">
        <v>241</v>
      </c>
      <c r="U31" t="s">
        <v>171</v>
      </c>
      <c r="V31">
        <v>0</v>
      </c>
      <c r="W31">
        <v>10769123</v>
      </c>
    </row>
    <row r="32" spans="1:23" ht="15.75">
      <c r="A32">
        <v>10003323</v>
      </c>
      <c r="B32" t="s">
        <v>242</v>
      </c>
      <c r="C32" t="s">
        <v>243</v>
      </c>
      <c r="D32" t="s">
        <v>81</v>
      </c>
      <c r="E32" t="s">
        <v>129</v>
      </c>
      <c r="F32">
        <v>23829</v>
      </c>
      <c r="G32" t="s">
        <v>154</v>
      </c>
      <c r="H32" t="s">
        <v>3</v>
      </c>
      <c r="I32" s="7" t="s">
        <v>132</v>
      </c>
      <c r="J32">
        <v>0</v>
      </c>
      <c r="K32" t="s">
        <v>160</v>
      </c>
      <c r="L32">
        <v>51175</v>
      </c>
      <c r="M32" t="s">
        <v>134</v>
      </c>
      <c r="N32">
        <v>922140</v>
      </c>
      <c r="O32" t="s">
        <v>244</v>
      </c>
      <c r="P32" t="s">
        <v>245</v>
      </c>
      <c r="Q32" t="s">
        <v>154</v>
      </c>
      <c r="R32" t="s">
        <v>137</v>
      </c>
      <c r="S32" t="s">
        <v>162</v>
      </c>
      <c r="T32" t="s">
        <v>154</v>
      </c>
      <c r="U32" t="s">
        <v>171</v>
      </c>
      <c r="V32">
        <v>100</v>
      </c>
      <c r="W32">
        <v>10170891</v>
      </c>
    </row>
    <row r="33" spans="1:23" ht="15.75">
      <c r="A33">
        <v>10003324</v>
      </c>
      <c r="B33" t="s">
        <v>246</v>
      </c>
      <c r="C33" t="s">
        <v>247</v>
      </c>
      <c r="D33" t="s">
        <v>81</v>
      </c>
      <c r="E33" t="s">
        <v>129</v>
      </c>
      <c r="F33">
        <v>23829</v>
      </c>
      <c r="G33" t="s">
        <v>169</v>
      </c>
      <c r="H33" t="s">
        <v>131</v>
      </c>
      <c r="I33" s="7" t="s">
        <v>132</v>
      </c>
      <c r="J33">
        <v>1072</v>
      </c>
      <c r="K33" t="s">
        <v>160</v>
      </c>
      <c r="L33">
        <v>51175</v>
      </c>
      <c r="M33" t="s">
        <v>134</v>
      </c>
      <c r="N33">
        <v>922140</v>
      </c>
      <c r="O33" t="s">
        <v>135</v>
      </c>
      <c r="P33" t="s">
        <v>136</v>
      </c>
      <c r="Q33" s="2">
        <v>41944</v>
      </c>
      <c r="R33" t="s">
        <v>137</v>
      </c>
      <c r="S33" t="s">
        <v>138</v>
      </c>
      <c r="T33" t="s">
        <v>170</v>
      </c>
      <c r="U33" t="s">
        <v>140</v>
      </c>
      <c r="V33">
        <v>0</v>
      </c>
      <c r="W33">
        <v>10769140</v>
      </c>
    </row>
    <row r="34" spans="1:23" ht="15.75">
      <c r="A34">
        <v>10003284</v>
      </c>
      <c r="B34" t="s">
        <v>248</v>
      </c>
      <c r="C34" t="s">
        <v>249</v>
      </c>
      <c r="D34" t="s">
        <v>51</v>
      </c>
      <c r="E34" t="s">
        <v>129</v>
      </c>
      <c r="F34">
        <v>23832</v>
      </c>
      <c r="G34" t="s">
        <v>250</v>
      </c>
      <c r="H34" t="s">
        <v>131</v>
      </c>
      <c r="I34" s="7" t="s">
        <v>132</v>
      </c>
      <c r="J34">
        <v>101</v>
      </c>
      <c r="K34" t="s">
        <v>185</v>
      </c>
      <c r="L34">
        <v>51041</v>
      </c>
      <c r="M34" t="s">
        <v>134</v>
      </c>
      <c r="N34">
        <v>922140</v>
      </c>
      <c r="O34" t="s">
        <v>135</v>
      </c>
      <c r="P34" t="s">
        <v>251</v>
      </c>
      <c r="Q34" t="s">
        <v>154</v>
      </c>
      <c r="R34" t="s">
        <v>137</v>
      </c>
      <c r="S34" t="s">
        <v>138</v>
      </c>
      <c r="T34" t="s">
        <v>252</v>
      </c>
      <c r="U34" t="s">
        <v>171</v>
      </c>
      <c r="V34">
        <v>64</v>
      </c>
      <c r="W34" t="s">
        <v>154</v>
      </c>
    </row>
    <row r="37" spans="2:4" ht="15.75">
      <c r="B37" s="6" t="s">
        <v>279</v>
      </c>
      <c r="C37" s="7"/>
      <c r="D37" s="7"/>
    </row>
    <row r="38" ht="15.75">
      <c r="B38" s="8" t="s">
        <v>280</v>
      </c>
    </row>
    <row r="41" ht="15.75">
      <c r="B41" s="25" t="s">
        <v>350</v>
      </c>
    </row>
    <row r="43" spans="1:23" s="1" customFormat="1" ht="15.75">
      <c r="A43" s="1" t="s">
        <v>104</v>
      </c>
      <c r="B43" s="1" t="s">
        <v>105</v>
      </c>
      <c r="C43" s="1" t="s">
        <v>106</v>
      </c>
      <c r="D43" s="1" t="s">
        <v>107</v>
      </c>
      <c r="E43" s="1" t="s">
        <v>108</v>
      </c>
      <c r="F43" s="1" t="s">
        <v>109</v>
      </c>
      <c r="G43" s="1" t="s">
        <v>110</v>
      </c>
      <c r="H43" s="1" t="s">
        <v>111</v>
      </c>
      <c r="I43" s="6" t="s">
        <v>112</v>
      </c>
      <c r="J43" s="1" t="s">
        <v>113</v>
      </c>
      <c r="K43" s="1" t="s">
        <v>114</v>
      </c>
      <c r="L43" s="1" t="s">
        <v>115</v>
      </c>
      <c r="M43" s="1" t="s">
        <v>116</v>
      </c>
      <c r="N43" s="1" t="s">
        <v>117</v>
      </c>
      <c r="O43" s="1" t="s">
        <v>118</v>
      </c>
      <c r="P43" s="1" t="s">
        <v>119</v>
      </c>
      <c r="Q43" s="1" t="s">
        <v>120</v>
      </c>
      <c r="R43" s="1" t="s">
        <v>121</v>
      </c>
      <c r="S43" s="1" t="s">
        <v>122</v>
      </c>
      <c r="T43" s="1" t="s">
        <v>123</v>
      </c>
      <c r="U43" s="1" t="s">
        <v>124</v>
      </c>
      <c r="V43" s="1" t="s">
        <v>125</v>
      </c>
      <c r="W43" s="1" t="s">
        <v>126</v>
      </c>
    </row>
    <row r="44" spans="1:23" ht="15.75">
      <c r="A44">
        <v>10001588</v>
      </c>
      <c r="B44" t="s">
        <v>339</v>
      </c>
      <c r="C44" t="s">
        <v>294</v>
      </c>
      <c r="D44" t="s">
        <v>295</v>
      </c>
      <c r="E44" t="s">
        <v>129</v>
      </c>
      <c r="F44">
        <v>24315</v>
      </c>
      <c r="G44" t="s">
        <v>351</v>
      </c>
      <c r="H44" t="s">
        <v>131</v>
      </c>
      <c r="I44" s="7" t="s">
        <v>132</v>
      </c>
      <c r="J44">
        <v>636</v>
      </c>
      <c r="K44" t="s">
        <v>352</v>
      </c>
      <c r="L44">
        <v>51021</v>
      </c>
      <c r="M44" t="s">
        <v>134</v>
      </c>
      <c r="N44">
        <v>922140</v>
      </c>
      <c r="O44" t="s">
        <v>135</v>
      </c>
      <c r="P44" t="s">
        <v>136</v>
      </c>
      <c r="Q44" s="2">
        <v>41944</v>
      </c>
      <c r="R44" t="s">
        <v>137</v>
      </c>
      <c r="S44" t="s">
        <v>138</v>
      </c>
      <c r="T44" t="s">
        <v>353</v>
      </c>
      <c r="U44" t="s">
        <v>140</v>
      </c>
      <c r="V44">
        <v>0</v>
      </c>
      <c r="W44">
        <v>10769108</v>
      </c>
    </row>
    <row r="45" spans="1:23" ht="15.75">
      <c r="A45">
        <v>10001577</v>
      </c>
      <c r="B45" t="s">
        <v>337</v>
      </c>
      <c r="C45" t="s">
        <v>354</v>
      </c>
      <c r="D45" t="s">
        <v>300</v>
      </c>
      <c r="E45" t="s">
        <v>129</v>
      </c>
      <c r="F45">
        <v>24175</v>
      </c>
      <c r="G45" t="s">
        <v>154</v>
      </c>
      <c r="H45" t="s">
        <v>131</v>
      </c>
      <c r="I45" s="7" t="s">
        <v>155</v>
      </c>
      <c r="J45">
        <v>0</v>
      </c>
      <c r="K45" t="s">
        <v>355</v>
      </c>
      <c r="L45">
        <v>51023</v>
      </c>
      <c r="M45" t="s">
        <v>134</v>
      </c>
      <c r="N45">
        <v>922140</v>
      </c>
      <c r="O45" t="s">
        <v>135</v>
      </c>
      <c r="P45" t="s">
        <v>356</v>
      </c>
      <c r="Q45" t="s">
        <v>154</v>
      </c>
      <c r="R45" t="s">
        <v>137</v>
      </c>
      <c r="S45" t="s">
        <v>162</v>
      </c>
      <c r="T45" t="s">
        <v>154</v>
      </c>
      <c r="U45" t="s">
        <v>171</v>
      </c>
      <c r="V45">
        <v>0</v>
      </c>
      <c r="W45">
        <v>10769111</v>
      </c>
    </row>
    <row r="46" spans="1:23" ht="15.75">
      <c r="A46">
        <v>10003289</v>
      </c>
      <c r="B46" t="s">
        <v>357</v>
      </c>
      <c r="C46" t="s">
        <v>331</v>
      </c>
      <c r="D46" t="s">
        <v>332</v>
      </c>
      <c r="E46" t="s">
        <v>129</v>
      </c>
      <c r="F46">
        <v>24588</v>
      </c>
      <c r="G46" t="s">
        <v>358</v>
      </c>
      <c r="H46" t="s">
        <v>131</v>
      </c>
      <c r="I46" s="7" t="s">
        <v>132</v>
      </c>
      <c r="J46">
        <v>142</v>
      </c>
      <c r="K46" t="s">
        <v>359</v>
      </c>
      <c r="L46">
        <v>51031</v>
      </c>
      <c r="M46" t="s">
        <v>134</v>
      </c>
      <c r="N46">
        <v>922140</v>
      </c>
      <c r="O46" t="s">
        <v>135</v>
      </c>
      <c r="P46" t="s">
        <v>136</v>
      </c>
      <c r="Q46" s="2">
        <v>41944</v>
      </c>
      <c r="R46" t="s">
        <v>212</v>
      </c>
      <c r="S46" t="s">
        <v>138</v>
      </c>
      <c r="T46" t="s">
        <v>360</v>
      </c>
      <c r="U46" t="s">
        <v>171</v>
      </c>
      <c r="V46">
        <v>0</v>
      </c>
      <c r="W46">
        <v>10769112</v>
      </c>
    </row>
    <row r="47" spans="1:23" ht="15.75">
      <c r="A47">
        <v>10003333</v>
      </c>
      <c r="B47" t="s">
        <v>361</v>
      </c>
      <c r="C47" t="s">
        <v>362</v>
      </c>
      <c r="D47" t="s">
        <v>312</v>
      </c>
      <c r="E47" t="s">
        <v>129</v>
      </c>
      <c r="F47">
        <v>24148</v>
      </c>
      <c r="G47" t="s">
        <v>363</v>
      </c>
      <c r="H47" t="s">
        <v>131</v>
      </c>
      <c r="I47" s="7" t="s">
        <v>132</v>
      </c>
      <c r="J47">
        <v>125</v>
      </c>
      <c r="K47" t="s">
        <v>364</v>
      </c>
      <c r="L47">
        <v>51089</v>
      </c>
      <c r="M47" t="s">
        <v>134</v>
      </c>
      <c r="N47">
        <v>922140</v>
      </c>
      <c r="O47" t="s">
        <v>135</v>
      </c>
      <c r="P47" t="s">
        <v>136</v>
      </c>
      <c r="Q47" s="2">
        <v>41944</v>
      </c>
      <c r="R47" t="s">
        <v>137</v>
      </c>
      <c r="S47" t="s">
        <v>138</v>
      </c>
      <c r="T47" t="s">
        <v>365</v>
      </c>
      <c r="U47" t="s">
        <v>171</v>
      </c>
      <c r="V47">
        <v>0</v>
      </c>
      <c r="W47">
        <v>10769113</v>
      </c>
    </row>
    <row r="48" spans="1:23" ht="15.75">
      <c r="A48">
        <v>10003320</v>
      </c>
      <c r="B48" t="s">
        <v>340</v>
      </c>
      <c r="C48" t="s">
        <v>305</v>
      </c>
      <c r="D48" t="s">
        <v>306</v>
      </c>
      <c r="E48" t="s">
        <v>129</v>
      </c>
      <c r="F48">
        <v>24354</v>
      </c>
      <c r="G48" t="s">
        <v>366</v>
      </c>
      <c r="H48" t="s">
        <v>131</v>
      </c>
      <c r="I48" s="7" t="s">
        <v>132</v>
      </c>
      <c r="J48">
        <v>236</v>
      </c>
      <c r="K48" t="s">
        <v>367</v>
      </c>
      <c r="L48">
        <v>51173</v>
      </c>
      <c r="M48" t="s">
        <v>134</v>
      </c>
      <c r="N48">
        <v>922140</v>
      </c>
      <c r="O48" t="s">
        <v>135</v>
      </c>
      <c r="P48" t="s">
        <v>136</v>
      </c>
      <c r="Q48" s="2">
        <v>41944</v>
      </c>
      <c r="R48" t="s">
        <v>137</v>
      </c>
      <c r="S48" t="s">
        <v>138</v>
      </c>
      <c r="T48" t="s">
        <v>368</v>
      </c>
      <c r="U48" t="s">
        <v>140</v>
      </c>
      <c r="V48">
        <v>0</v>
      </c>
      <c r="W48">
        <v>10769114</v>
      </c>
    </row>
    <row r="49" spans="1:23" ht="15.75">
      <c r="A49">
        <v>10003321</v>
      </c>
      <c r="B49" t="s">
        <v>369</v>
      </c>
      <c r="C49" t="s">
        <v>370</v>
      </c>
      <c r="D49" t="s">
        <v>306</v>
      </c>
      <c r="E49" t="s">
        <v>129</v>
      </c>
      <c r="F49">
        <v>24354</v>
      </c>
      <c r="G49" t="s">
        <v>154</v>
      </c>
      <c r="H49" t="s">
        <v>131</v>
      </c>
      <c r="I49" s="7" t="s">
        <v>155</v>
      </c>
      <c r="J49">
        <v>0</v>
      </c>
      <c r="K49" t="s">
        <v>367</v>
      </c>
      <c r="L49">
        <v>51173</v>
      </c>
      <c r="M49" t="s">
        <v>134</v>
      </c>
      <c r="N49">
        <v>623990</v>
      </c>
      <c r="O49" t="s">
        <v>226</v>
      </c>
      <c r="P49" t="s">
        <v>371</v>
      </c>
      <c r="Q49" t="s">
        <v>154</v>
      </c>
      <c r="R49" t="s">
        <v>137</v>
      </c>
      <c r="S49" t="s">
        <v>175</v>
      </c>
      <c r="T49" t="s">
        <v>154</v>
      </c>
      <c r="U49" t="s">
        <v>228</v>
      </c>
      <c r="V49">
        <v>48</v>
      </c>
      <c r="W49">
        <v>10837775</v>
      </c>
    </row>
    <row r="50" spans="1:23" ht="15.75">
      <c r="A50">
        <v>10003307</v>
      </c>
      <c r="B50" t="s">
        <v>343</v>
      </c>
      <c r="C50" t="s">
        <v>321</v>
      </c>
      <c r="D50" t="s">
        <v>322</v>
      </c>
      <c r="E50" t="s">
        <v>129</v>
      </c>
      <c r="F50">
        <v>24279</v>
      </c>
      <c r="G50" t="s">
        <v>372</v>
      </c>
      <c r="H50" t="s">
        <v>131</v>
      </c>
      <c r="I50" s="7" t="s">
        <v>132</v>
      </c>
      <c r="J50">
        <v>793</v>
      </c>
      <c r="K50" t="s">
        <v>373</v>
      </c>
      <c r="L50">
        <v>51195</v>
      </c>
      <c r="M50" t="s">
        <v>134</v>
      </c>
      <c r="N50">
        <v>922140</v>
      </c>
      <c r="O50" t="s">
        <v>374</v>
      </c>
      <c r="P50" t="s">
        <v>136</v>
      </c>
      <c r="Q50" s="2">
        <v>41944</v>
      </c>
      <c r="R50" t="s">
        <v>137</v>
      </c>
      <c r="S50" t="s">
        <v>138</v>
      </c>
      <c r="T50" t="s">
        <v>375</v>
      </c>
      <c r="U50" t="s">
        <v>181</v>
      </c>
      <c r="V50">
        <v>0</v>
      </c>
      <c r="W50">
        <v>10170365</v>
      </c>
    </row>
    <row r="51" spans="1:23" ht="15.75">
      <c r="A51">
        <v>10006218</v>
      </c>
      <c r="B51" t="s">
        <v>344</v>
      </c>
      <c r="C51" t="s">
        <v>376</v>
      </c>
      <c r="D51" t="s">
        <v>327</v>
      </c>
      <c r="E51" t="s">
        <v>129</v>
      </c>
      <c r="F51">
        <v>24348</v>
      </c>
      <c r="G51" t="s">
        <v>377</v>
      </c>
      <c r="H51" t="s">
        <v>131</v>
      </c>
      <c r="I51" s="7" t="s">
        <v>132</v>
      </c>
      <c r="J51">
        <v>952</v>
      </c>
      <c r="K51" t="s">
        <v>378</v>
      </c>
      <c r="L51">
        <v>51077</v>
      </c>
      <c r="M51" t="s">
        <v>134</v>
      </c>
      <c r="N51">
        <v>922140</v>
      </c>
      <c r="O51" t="s">
        <v>374</v>
      </c>
      <c r="P51" t="s">
        <v>136</v>
      </c>
      <c r="Q51" s="2">
        <v>41944</v>
      </c>
      <c r="R51" t="s">
        <v>137</v>
      </c>
      <c r="S51" t="s">
        <v>138</v>
      </c>
      <c r="T51" t="s">
        <v>379</v>
      </c>
      <c r="U51" t="s">
        <v>140</v>
      </c>
      <c r="V51">
        <v>0</v>
      </c>
      <c r="W51" t="s">
        <v>154</v>
      </c>
    </row>
    <row r="52" spans="1:23" ht="15.75">
      <c r="A52">
        <v>10005834</v>
      </c>
      <c r="B52" t="s">
        <v>342</v>
      </c>
      <c r="C52" t="s">
        <v>380</v>
      </c>
      <c r="D52" t="s">
        <v>316</v>
      </c>
      <c r="E52" t="s">
        <v>129</v>
      </c>
      <c r="F52">
        <v>24635</v>
      </c>
      <c r="G52" t="s">
        <v>381</v>
      </c>
      <c r="H52" t="s">
        <v>131</v>
      </c>
      <c r="I52" s="7" t="s">
        <v>132</v>
      </c>
      <c r="J52">
        <v>1028</v>
      </c>
      <c r="K52" t="s">
        <v>382</v>
      </c>
      <c r="L52">
        <v>51185</v>
      </c>
      <c r="M52" t="s">
        <v>134</v>
      </c>
      <c r="N52">
        <v>922140</v>
      </c>
      <c r="O52" t="s">
        <v>135</v>
      </c>
      <c r="P52" t="s">
        <v>136</v>
      </c>
      <c r="Q52" s="2">
        <v>41944</v>
      </c>
      <c r="R52" t="s">
        <v>137</v>
      </c>
      <c r="S52" t="s">
        <v>138</v>
      </c>
      <c r="T52" t="s">
        <v>383</v>
      </c>
      <c r="U52" t="s">
        <v>181</v>
      </c>
      <c r="V52">
        <v>0</v>
      </c>
      <c r="W52">
        <v>10839556</v>
      </c>
    </row>
    <row r="58" ht="15.75">
      <c r="B58" s="25" t="s">
        <v>393</v>
      </c>
    </row>
    <row r="60" spans="1:24" s="1" customFormat="1" ht="15.75">
      <c r="A60" s="1" t="s">
        <v>104</v>
      </c>
      <c r="B60" s="1" t="s">
        <v>105</v>
      </c>
      <c r="C60" s="1" t="s">
        <v>106</v>
      </c>
      <c r="D60" s="1" t="s">
        <v>107</v>
      </c>
      <c r="E60" s="1" t="s">
        <v>108</v>
      </c>
      <c r="F60" s="1" t="s">
        <v>109</v>
      </c>
      <c r="G60" s="1" t="s">
        <v>110</v>
      </c>
      <c r="H60" s="1" t="s">
        <v>111</v>
      </c>
      <c r="I60" s="1" t="s">
        <v>112</v>
      </c>
      <c r="J60" s="1" t="s">
        <v>113</v>
      </c>
      <c r="K60" s="1" t="s">
        <v>114</v>
      </c>
      <c r="L60" s="1" t="s">
        <v>115</v>
      </c>
      <c r="M60" s="1" t="s">
        <v>117</v>
      </c>
      <c r="N60" s="1" t="s">
        <v>118</v>
      </c>
      <c r="O60" s="1" t="s">
        <v>119</v>
      </c>
      <c r="P60" s="1" t="s">
        <v>120</v>
      </c>
      <c r="Q60" s="1" t="s">
        <v>121</v>
      </c>
      <c r="R60" s="1" t="s">
        <v>122</v>
      </c>
      <c r="S60" s="1" t="s">
        <v>123</v>
      </c>
      <c r="T60" s="1" t="s">
        <v>124</v>
      </c>
      <c r="U60" s="1" t="s">
        <v>125</v>
      </c>
      <c r="V60" s="1" t="s">
        <v>126</v>
      </c>
      <c r="W60" s="1" t="s">
        <v>394</v>
      </c>
      <c r="X60" s="1" t="s">
        <v>395</v>
      </c>
    </row>
    <row r="61" spans="1:24" ht="15.75">
      <c r="A61">
        <v>10000922</v>
      </c>
      <c r="B61" t="s">
        <v>396</v>
      </c>
      <c r="C61" t="s">
        <v>397</v>
      </c>
      <c r="D61" t="s">
        <v>398</v>
      </c>
      <c r="E61" t="s">
        <v>129</v>
      </c>
      <c r="F61">
        <v>22729</v>
      </c>
      <c r="G61" t="s">
        <v>154</v>
      </c>
      <c r="H61" t="s">
        <v>131</v>
      </c>
      <c r="I61" t="s">
        <v>155</v>
      </c>
      <c r="J61">
        <v>0</v>
      </c>
      <c r="K61" t="s">
        <v>399</v>
      </c>
      <c r="L61">
        <v>51047</v>
      </c>
      <c r="M61">
        <v>623990</v>
      </c>
      <c r="N61" t="s">
        <v>226</v>
      </c>
      <c r="O61" t="s">
        <v>400</v>
      </c>
      <c r="P61" t="s">
        <v>154</v>
      </c>
      <c r="Q61" t="s">
        <v>137</v>
      </c>
      <c r="R61" t="s">
        <v>138</v>
      </c>
      <c r="S61" t="s">
        <v>154</v>
      </c>
      <c r="T61" t="s">
        <v>228</v>
      </c>
      <c r="U61">
        <v>250</v>
      </c>
      <c r="V61">
        <v>10769149</v>
      </c>
      <c r="W61">
        <v>0.010932</v>
      </c>
      <c r="X61">
        <v>7E-06</v>
      </c>
    </row>
    <row r="62" spans="1:24" ht="15.75">
      <c r="A62">
        <v>10001593</v>
      </c>
      <c r="B62" t="s">
        <v>401</v>
      </c>
      <c r="C62" t="s">
        <v>402</v>
      </c>
      <c r="D62" t="s">
        <v>403</v>
      </c>
      <c r="E62" t="s">
        <v>129</v>
      </c>
      <c r="F62">
        <v>23891</v>
      </c>
      <c r="G62" t="s">
        <v>404</v>
      </c>
      <c r="H62" t="s">
        <v>131</v>
      </c>
      <c r="I62" t="s">
        <v>132</v>
      </c>
      <c r="J62">
        <v>1121</v>
      </c>
      <c r="K62" t="s">
        <v>405</v>
      </c>
      <c r="L62">
        <v>51183</v>
      </c>
      <c r="M62">
        <v>922140</v>
      </c>
      <c r="N62" t="s">
        <v>374</v>
      </c>
      <c r="O62" t="s">
        <v>136</v>
      </c>
      <c r="P62" s="2">
        <v>41944</v>
      </c>
      <c r="Q62" t="s">
        <v>137</v>
      </c>
      <c r="R62" t="s">
        <v>138</v>
      </c>
      <c r="S62" t="s">
        <v>406</v>
      </c>
      <c r="T62" t="s">
        <v>181</v>
      </c>
      <c r="U62">
        <v>0</v>
      </c>
      <c r="V62">
        <v>10769142</v>
      </c>
      <c r="W62">
        <v>0.013095</v>
      </c>
      <c r="X62">
        <v>1.1E-05</v>
      </c>
    </row>
    <row r="63" spans="1:24" ht="15.75">
      <c r="A63">
        <v>10001594</v>
      </c>
      <c r="B63" t="s">
        <v>407</v>
      </c>
      <c r="C63" t="s">
        <v>408</v>
      </c>
      <c r="D63" t="s">
        <v>403</v>
      </c>
      <c r="E63" t="s">
        <v>129</v>
      </c>
      <c r="F63">
        <v>23891</v>
      </c>
      <c r="G63" t="s">
        <v>409</v>
      </c>
      <c r="H63" t="s">
        <v>131</v>
      </c>
      <c r="I63" t="s">
        <v>132</v>
      </c>
      <c r="J63">
        <v>1263</v>
      </c>
      <c r="K63" t="s">
        <v>405</v>
      </c>
      <c r="L63">
        <v>51183</v>
      </c>
      <c r="M63">
        <v>922140</v>
      </c>
      <c r="N63" t="s">
        <v>374</v>
      </c>
      <c r="O63" t="s">
        <v>136</v>
      </c>
      <c r="P63" s="2">
        <v>41944</v>
      </c>
      <c r="Q63" t="s">
        <v>137</v>
      </c>
      <c r="R63" t="s">
        <v>138</v>
      </c>
      <c r="S63" t="s">
        <v>410</v>
      </c>
      <c r="T63" t="s">
        <v>181</v>
      </c>
      <c r="U63">
        <v>0</v>
      </c>
      <c r="V63">
        <v>10769141</v>
      </c>
      <c r="W63">
        <v>0.015832</v>
      </c>
      <c r="X63">
        <v>1.1E-05</v>
      </c>
    </row>
    <row r="64" spans="1:24" ht="15.75">
      <c r="A64">
        <v>10001591</v>
      </c>
      <c r="B64" t="s">
        <v>411</v>
      </c>
      <c r="C64" t="s">
        <v>412</v>
      </c>
      <c r="D64" t="s">
        <v>413</v>
      </c>
      <c r="E64" t="s">
        <v>129</v>
      </c>
      <c r="F64">
        <v>24219</v>
      </c>
      <c r="G64" t="s">
        <v>414</v>
      </c>
      <c r="H64" t="s">
        <v>131</v>
      </c>
      <c r="I64" t="s">
        <v>132</v>
      </c>
      <c r="J64">
        <v>1069</v>
      </c>
      <c r="K64" t="s">
        <v>373</v>
      </c>
      <c r="L64">
        <v>51195</v>
      </c>
      <c r="M64">
        <v>922140</v>
      </c>
      <c r="N64" t="s">
        <v>374</v>
      </c>
      <c r="O64" t="s">
        <v>136</v>
      </c>
      <c r="P64" s="2">
        <v>41944</v>
      </c>
      <c r="Q64" t="s">
        <v>137</v>
      </c>
      <c r="R64" t="s">
        <v>138</v>
      </c>
      <c r="S64" t="s">
        <v>415</v>
      </c>
      <c r="T64" t="s">
        <v>181</v>
      </c>
      <c r="U64">
        <v>0</v>
      </c>
      <c r="V64">
        <v>10769115</v>
      </c>
      <c r="W64">
        <v>0.010439</v>
      </c>
      <c r="X64">
        <v>8E-06</v>
      </c>
    </row>
    <row r="65" spans="1:24" ht="15.75">
      <c r="A65">
        <v>10002377</v>
      </c>
      <c r="B65" t="s">
        <v>416</v>
      </c>
      <c r="C65" t="s">
        <v>417</v>
      </c>
      <c r="D65" t="s">
        <v>20</v>
      </c>
      <c r="E65" t="s">
        <v>129</v>
      </c>
      <c r="F65">
        <v>23069</v>
      </c>
      <c r="G65" t="s">
        <v>418</v>
      </c>
      <c r="H65" t="s">
        <v>131</v>
      </c>
      <c r="I65" t="s">
        <v>132</v>
      </c>
      <c r="J65">
        <v>137</v>
      </c>
      <c r="K65" t="s">
        <v>419</v>
      </c>
      <c r="L65">
        <v>51033</v>
      </c>
      <c r="M65">
        <v>922140</v>
      </c>
      <c r="N65" t="s">
        <v>135</v>
      </c>
      <c r="O65" t="s">
        <v>136</v>
      </c>
      <c r="P65" s="2">
        <v>41944</v>
      </c>
      <c r="Q65" t="s">
        <v>137</v>
      </c>
      <c r="R65" t="s">
        <v>138</v>
      </c>
      <c r="S65" t="s">
        <v>420</v>
      </c>
      <c r="T65" t="s">
        <v>171</v>
      </c>
      <c r="U65">
        <v>0</v>
      </c>
      <c r="V65">
        <v>10769102</v>
      </c>
      <c r="W65">
        <v>0.005344</v>
      </c>
      <c r="X65">
        <v>1E-06</v>
      </c>
    </row>
    <row r="66" spans="1:24" ht="15.75">
      <c r="A66">
        <v>10003255</v>
      </c>
      <c r="B66" t="s">
        <v>421</v>
      </c>
      <c r="C66" t="s">
        <v>422</v>
      </c>
      <c r="D66" t="s">
        <v>423</v>
      </c>
      <c r="E66" t="s">
        <v>129</v>
      </c>
      <c r="F66">
        <v>24440</v>
      </c>
      <c r="G66" t="s">
        <v>424</v>
      </c>
      <c r="H66" t="s">
        <v>131</v>
      </c>
      <c r="I66" t="s">
        <v>132</v>
      </c>
      <c r="J66">
        <v>110</v>
      </c>
      <c r="K66" t="s">
        <v>425</v>
      </c>
      <c r="L66">
        <v>51015</v>
      </c>
      <c r="M66">
        <v>922140</v>
      </c>
      <c r="N66" t="s">
        <v>135</v>
      </c>
      <c r="O66" t="s">
        <v>136</v>
      </c>
      <c r="P66" s="2">
        <v>41944</v>
      </c>
      <c r="Q66" t="s">
        <v>137</v>
      </c>
      <c r="R66" t="s">
        <v>138</v>
      </c>
      <c r="S66" t="s">
        <v>426</v>
      </c>
      <c r="T66" t="s">
        <v>171</v>
      </c>
      <c r="U66">
        <v>0</v>
      </c>
      <c r="V66">
        <v>10769118</v>
      </c>
      <c r="W66">
        <v>0.005833</v>
      </c>
      <c r="X66">
        <v>2E-06</v>
      </c>
    </row>
    <row r="67" spans="1:24" ht="15.75">
      <c r="A67">
        <v>10003256</v>
      </c>
      <c r="B67" t="s">
        <v>427</v>
      </c>
      <c r="C67" t="s">
        <v>428</v>
      </c>
      <c r="D67" t="s">
        <v>423</v>
      </c>
      <c r="E67" t="s">
        <v>129</v>
      </c>
      <c r="F67">
        <v>24440</v>
      </c>
      <c r="G67" t="s">
        <v>424</v>
      </c>
      <c r="H67" t="s">
        <v>131</v>
      </c>
      <c r="I67" t="s">
        <v>132</v>
      </c>
      <c r="J67">
        <v>127</v>
      </c>
      <c r="K67" t="s">
        <v>425</v>
      </c>
      <c r="L67">
        <v>51015</v>
      </c>
      <c r="M67">
        <v>561210</v>
      </c>
      <c r="N67" t="s">
        <v>156</v>
      </c>
      <c r="O67" t="s">
        <v>136</v>
      </c>
      <c r="P67" s="2">
        <v>41944</v>
      </c>
      <c r="Q67" t="s">
        <v>137</v>
      </c>
      <c r="R67" t="s">
        <v>138</v>
      </c>
      <c r="S67" t="s">
        <v>426</v>
      </c>
      <c r="T67" t="s">
        <v>171</v>
      </c>
      <c r="U67">
        <v>0</v>
      </c>
      <c r="V67">
        <v>10769144</v>
      </c>
      <c r="W67">
        <v>0.004231</v>
      </c>
      <c r="X67">
        <v>1E-06</v>
      </c>
    </row>
    <row r="68" spans="1:24" ht="15.75">
      <c r="A68">
        <v>10001573</v>
      </c>
      <c r="B68" t="s">
        <v>429</v>
      </c>
      <c r="C68" t="s">
        <v>430</v>
      </c>
      <c r="D68" t="s">
        <v>431</v>
      </c>
      <c r="E68" t="s">
        <v>129</v>
      </c>
      <c r="F68">
        <v>24430</v>
      </c>
      <c r="G68" t="s">
        <v>432</v>
      </c>
      <c r="H68" t="s">
        <v>131</v>
      </c>
      <c r="I68" t="s">
        <v>132</v>
      </c>
      <c r="J68">
        <v>1277</v>
      </c>
      <c r="K68" t="s">
        <v>425</v>
      </c>
      <c r="L68">
        <v>51015</v>
      </c>
      <c r="M68">
        <v>922140</v>
      </c>
      <c r="N68" t="s">
        <v>135</v>
      </c>
      <c r="O68" t="s">
        <v>136</v>
      </c>
      <c r="P68" s="2">
        <v>41944</v>
      </c>
      <c r="Q68" t="s">
        <v>137</v>
      </c>
      <c r="R68" t="s">
        <v>138</v>
      </c>
      <c r="S68" t="s">
        <v>433</v>
      </c>
      <c r="T68" t="s">
        <v>163</v>
      </c>
      <c r="U68">
        <v>0</v>
      </c>
      <c r="V68">
        <v>10769119</v>
      </c>
      <c r="W68">
        <v>0.012577</v>
      </c>
      <c r="X68">
        <v>1E-05</v>
      </c>
    </row>
    <row r="69" spans="1:24" ht="15.75">
      <c r="A69">
        <v>10001572</v>
      </c>
      <c r="B69" t="s">
        <v>434</v>
      </c>
      <c r="C69" t="s">
        <v>435</v>
      </c>
      <c r="D69" t="s">
        <v>398</v>
      </c>
      <c r="E69" t="s">
        <v>129</v>
      </c>
      <c r="F69">
        <v>22729</v>
      </c>
      <c r="G69" t="s">
        <v>436</v>
      </c>
      <c r="H69" t="s">
        <v>131</v>
      </c>
      <c r="I69" t="s">
        <v>132</v>
      </c>
      <c r="J69">
        <v>958</v>
      </c>
      <c r="K69" t="s">
        <v>399</v>
      </c>
      <c r="L69">
        <v>51047</v>
      </c>
      <c r="M69">
        <v>922140</v>
      </c>
      <c r="N69" t="s">
        <v>135</v>
      </c>
      <c r="O69" t="s">
        <v>136</v>
      </c>
      <c r="P69" s="2">
        <v>41944</v>
      </c>
      <c r="Q69" t="s">
        <v>212</v>
      </c>
      <c r="R69" t="s">
        <v>138</v>
      </c>
      <c r="S69" t="s">
        <v>437</v>
      </c>
      <c r="T69" t="s">
        <v>140</v>
      </c>
      <c r="U69">
        <v>0</v>
      </c>
      <c r="V69">
        <v>10769121</v>
      </c>
      <c r="W69">
        <v>0.01631</v>
      </c>
      <c r="X69">
        <v>1.7E-05</v>
      </c>
    </row>
    <row r="70" spans="1:24" ht="15.75">
      <c r="A70">
        <v>10001592</v>
      </c>
      <c r="B70" t="s">
        <v>438</v>
      </c>
      <c r="C70" t="s">
        <v>439</v>
      </c>
      <c r="D70" t="s">
        <v>440</v>
      </c>
      <c r="E70" t="s">
        <v>129</v>
      </c>
      <c r="F70">
        <v>23974</v>
      </c>
      <c r="G70" t="s">
        <v>441</v>
      </c>
      <c r="H70" t="s">
        <v>131</v>
      </c>
      <c r="I70" t="s">
        <v>132</v>
      </c>
      <c r="J70">
        <v>922</v>
      </c>
      <c r="K70" t="s">
        <v>442</v>
      </c>
      <c r="L70">
        <v>51111</v>
      </c>
      <c r="M70">
        <v>922140</v>
      </c>
      <c r="N70" t="s">
        <v>135</v>
      </c>
      <c r="O70" t="s">
        <v>136</v>
      </c>
      <c r="P70" s="2">
        <v>41944</v>
      </c>
      <c r="Q70" t="s">
        <v>137</v>
      </c>
      <c r="R70" t="s">
        <v>138</v>
      </c>
      <c r="S70" t="s">
        <v>443</v>
      </c>
      <c r="T70" t="s">
        <v>140</v>
      </c>
      <c r="U70">
        <v>0</v>
      </c>
      <c r="V70">
        <v>10769136</v>
      </c>
      <c r="W70">
        <v>0.014817</v>
      </c>
      <c r="X70">
        <v>1.3E-05</v>
      </c>
    </row>
    <row r="71" spans="1:24" ht="15.75">
      <c r="A71">
        <v>10003268</v>
      </c>
      <c r="B71" t="s">
        <v>444</v>
      </c>
      <c r="C71" t="s">
        <v>445</v>
      </c>
      <c r="D71" t="s">
        <v>446</v>
      </c>
      <c r="E71" t="s">
        <v>129</v>
      </c>
      <c r="F71">
        <v>22974</v>
      </c>
      <c r="G71" t="s">
        <v>447</v>
      </c>
      <c r="H71" t="s">
        <v>131</v>
      </c>
      <c r="I71" t="s">
        <v>132</v>
      </c>
      <c r="J71">
        <v>1255</v>
      </c>
      <c r="K71" t="s">
        <v>448</v>
      </c>
      <c r="L71">
        <v>51065</v>
      </c>
      <c r="M71">
        <v>922140</v>
      </c>
      <c r="N71" t="s">
        <v>135</v>
      </c>
      <c r="O71" t="s">
        <v>136</v>
      </c>
      <c r="P71" s="2">
        <v>41944</v>
      </c>
      <c r="Q71" t="s">
        <v>137</v>
      </c>
      <c r="R71" t="s">
        <v>138</v>
      </c>
      <c r="S71" t="s">
        <v>449</v>
      </c>
      <c r="T71" t="s">
        <v>181</v>
      </c>
      <c r="U71">
        <v>0</v>
      </c>
      <c r="V71">
        <v>10769103</v>
      </c>
      <c r="W71">
        <v>0.01294</v>
      </c>
      <c r="X71">
        <v>1E-05</v>
      </c>
    </row>
    <row r="72" spans="1:24" ht="15.75">
      <c r="A72">
        <v>10003331</v>
      </c>
      <c r="B72" t="s">
        <v>450</v>
      </c>
      <c r="C72" t="s">
        <v>451</v>
      </c>
      <c r="D72" t="s">
        <v>452</v>
      </c>
      <c r="E72" t="s">
        <v>129</v>
      </c>
      <c r="F72">
        <v>23915</v>
      </c>
      <c r="G72" t="s">
        <v>453</v>
      </c>
      <c r="H72" t="s">
        <v>131</v>
      </c>
      <c r="I72" t="s">
        <v>132</v>
      </c>
      <c r="J72">
        <v>479</v>
      </c>
      <c r="K72" t="s">
        <v>454</v>
      </c>
      <c r="L72">
        <v>51117</v>
      </c>
      <c r="M72">
        <v>922140</v>
      </c>
      <c r="N72" t="s">
        <v>135</v>
      </c>
      <c r="O72" t="s">
        <v>136</v>
      </c>
      <c r="P72" s="2">
        <v>41944</v>
      </c>
      <c r="Q72" t="s">
        <v>137</v>
      </c>
      <c r="R72" t="s">
        <v>138</v>
      </c>
      <c r="S72" t="s">
        <v>455</v>
      </c>
      <c r="T72" t="s">
        <v>140</v>
      </c>
      <c r="U72">
        <v>0</v>
      </c>
      <c r="V72">
        <v>10769126</v>
      </c>
      <c r="W72">
        <v>0.009682</v>
      </c>
      <c r="X72">
        <v>3E-06</v>
      </c>
    </row>
    <row r="73" spans="1:24" ht="15.75">
      <c r="A73">
        <v>10003332</v>
      </c>
      <c r="B73" t="s">
        <v>456</v>
      </c>
      <c r="C73" t="s">
        <v>457</v>
      </c>
      <c r="D73" t="s">
        <v>458</v>
      </c>
      <c r="E73" t="s">
        <v>129</v>
      </c>
      <c r="F73">
        <v>23917</v>
      </c>
      <c r="G73" t="s">
        <v>154</v>
      </c>
      <c r="H73" t="s">
        <v>131</v>
      </c>
      <c r="I73" t="s">
        <v>155</v>
      </c>
      <c r="J73">
        <v>0</v>
      </c>
      <c r="K73" t="s">
        <v>454</v>
      </c>
      <c r="L73">
        <v>51117</v>
      </c>
      <c r="M73">
        <v>922140</v>
      </c>
      <c r="N73" t="s">
        <v>135</v>
      </c>
      <c r="O73" t="s">
        <v>459</v>
      </c>
      <c r="P73" t="s">
        <v>154</v>
      </c>
      <c r="Q73" t="s">
        <v>137</v>
      </c>
      <c r="R73" t="s">
        <v>162</v>
      </c>
      <c r="S73" t="s">
        <v>154</v>
      </c>
      <c r="T73" t="s">
        <v>181</v>
      </c>
      <c r="U73">
        <v>0</v>
      </c>
      <c r="V73">
        <v>10769125</v>
      </c>
      <c r="W73">
        <v>0.011219</v>
      </c>
      <c r="X73">
        <v>9E-06</v>
      </c>
    </row>
    <row r="74" spans="1:24" ht="15.75">
      <c r="A74">
        <v>10003310</v>
      </c>
      <c r="B74" t="s">
        <v>460</v>
      </c>
      <c r="C74" t="s">
        <v>461</v>
      </c>
      <c r="D74" t="s">
        <v>462</v>
      </c>
      <c r="E74" t="s">
        <v>129</v>
      </c>
      <c r="F74">
        <v>24531</v>
      </c>
      <c r="G74" t="s">
        <v>463</v>
      </c>
      <c r="H74" t="s">
        <v>131</v>
      </c>
      <c r="I74" t="s">
        <v>132</v>
      </c>
      <c r="J74">
        <v>1029</v>
      </c>
      <c r="K74" t="s">
        <v>464</v>
      </c>
      <c r="L74">
        <v>51143</v>
      </c>
      <c r="M74">
        <v>922140</v>
      </c>
      <c r="N74" t="s">
        <v>135</v>
      </c>
      <c r="O74" t="s">
        <v>136</v>
      </c>
      <c r="P74" s="2">
        <v>41944</v>
      </c>
      <c r="Q74" t="s">
        <v>137</v>
      </c>
      <c r="R74" t="s">
        <v>138</v>
      </c>
      <c r="S74" t="s">
        <v>465</v>
      </c>
      <c r="T74" t="s">
        <v>163</v>
      </c>
      <c r="U74">
        <v>0</v>
      </c>
      <c r="V74">
        <v>10837804</v>
      </c>
      <c r="W74">
        <v>0.010837</v>
      </c>
      <c r="X74">
        <v>8E-06</v>
      </c>
    </row>
    <row r="75" spans="1:24" ht="15.75">
      <c r="A75">
        <v>10003308</v>
      </c>
      <c r="B75" t="s">
        <v>466</v>
      </c>
      <c r="C75" t="s">
        <v>467</v>
      </c>
      <c r="D75" t="s">
        <v>468</v>
      </c>
      <c r="E75" t="s">
        <v>129</v>
      </c>
      <c r="F75">
        <v>24230</v>
      </c>
      <c r="G75" t="s">
        <v>469</v>
      </c>
      <c r="H75" t="s">
        <v>131</v>
      </c>
      <c r="I75" t="s">
        <v>132</v>
      </c>
      <c r="J75">
        <v>105</v>
      </c>
      <c r="K75" t="s">
        <v>373</v>
      </c>
      <c r="L75">
        <v>51195</v>
      </c>
      <c r="M75">
        <v>922140</v>
      </c>
      <c r="N75" t="s">
        <v>135</v>
      </c>
      <c r="O75" t="s">
        <v>136</v>
      </c>
      <c r="P75" s="2">
        <v>41944</v>
      </c>
      <c r="Q75" t="s">
        <v>137</v>
      </c>
      <c r="R75" t="s">
        <v>138</v>
      </c>
      <c r="S75" t="s">
        <v>470</v>
      </c>
      <c r="T75" t="s">
        <v>171</v>
      </c>
      <c r="U75">
        <v>0</v>
      </c>
      <c r="V75">
        <v>10769110</v>
      </c>
      <c r="W75">
        <v>0.005292</v>
      </c>
      <c r="X75">
        <v>1E-06</v>
      </c>
    </row>
    <row r="76" spans="1:24" ht="15.75">
      <c r="A76">
        <v>10003247</v>
      </c>
      <c r="B76" t="s">
        <v>547</v>
      </c>
      <c r="C76" t="s">
        <v>471</v>
      </c>
      <c r="D76" t="s">
        <v>472</v>
      </c>
      <c r="E76" t="s">
        <v>129</v>
      </c>
      <c r="F76">
        <v>22802</v>
      </c>
      <c r="G76" t="s">
        <v>473</v>
      </c>
      <c r="H76" t="s">
        <v>131</v>
      </c>
      <c r="I76" t="s">
        <v>132</v>
      </c>
      <c r="J76">
        <v>96</v>
      </c>
      <c r="K76" t="s">
        <v>474</v>
      </c>
      <c r="L76">
        <v>51165</v>
      </c>
      <c r="M76">
        <v>922140</v>
      </c>
      <c r="N76" t="s">
        <v>135</v>
      </c>
      <c r="O76" t="s">
        <v>136</v>
      </c>
      <c r="P76" s="2">
        <v>41944</v>
      </c>
      <c r="Q76" t="s">
        <v>137</v>
      </c>
      <c r="R76" t="s">
        <v>138</v>
      </c>
      <c r="S76" t="s">
        <v>475</v>
      </c>
      <c r="T76" t="s">
        <v>171</v>
      </c>
      <c r="U76">
        <v>87</v>
      </c>
      <c r="V76" t="s">
        <v>154</v>
      </c>
      <c r="W76">
        <v>0.006561</v>
      </c>
      <c r="X76">
        <v>2E-06</v>
      </c>
    </row>
    <row r="77" spans="1:24" ht="15.75">
      <c r="A77">
        <v>10003242</v>
      </c>
      <c r="B77" t="s">
        <v>577</v>
      </c>
      <c r="C77" t="s">
        <v>578</v>
      </c>
      <c r="D77" t="s">
        <v>579</v>
      </c>
      <c r="E77" t="s">
        <v>129</v>
      </c>
      <c r="F77">
        <v>22663</v>
      </c>
      <c r="G77" t="s">
        <v>580</v>
      </c>
      <c r="H77" t="s">
        <v>131</v>
      </c>
      <c r="I77" t="s">
        <v>132</v>
      </c>
      <c r="J77">
        <v>92</v>
      </c>
      <c r="K77" t="s">
        <v>581</v>
      </c>
      <c r="L77">
        <v>51043</v>
      </c>
      <c r="M77">
        <v>922140</v>
      </c>
      <c r="N77" t="s">
        <v>135</v>
      </c>
      <c r="O77" t="s">
        <v>251</v>
      </c>
      <c r="Q77" t="s">
        <v>137</v>
      </c>
      <c r="U77">
        <v>69</v>
      </c>
      <c r="W77">
        <v>0.00764</v>
      </c>
      <c r="X77">
        <v>4.03662</v>
      </c>
    </row>
  </sheetData>
  <sheetProtection/>
  <hyperlinks>
    <hyperlink ref="B38" r:id="rId1" display="https://hifld-dhs-gii.opendata.arcgis.com/datasets/2da5b9dfb7ea40099860b028723ccfe9_0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Sturm</dc:creator>
  <cp:keywords/>
  <dc:description/>
  <cp:lastModifiedBy>Sturm, Philip Victor - sturmpv</cp:lastModifiedBy>
  <dcterms:created xsi:type="dcterms:W3CDTF">2016-03-16T17:30:10Z</dcterms:created>
  <dcterms:modified xsi:type="dcterms:W3CDTF">2016-07-13T19:27:52Z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